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ryryryry\Desktop\Atskaitomybe 2020 09 30\"/>
    </mc:Choice>
  </mc:AlternateContent>
  <xr:revisionPtr revIDLastSave="0" documentId="13_ncr:1_{9A894FD2-190F-4573-B867-767A8996A9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BA" sheetId="4" r:id="rId1"/>
    <sheet name="VRA" sheetId="5" r:id="rId2"/>
    <sheet name="FS pažyma" sheetId="6" r:id="rId3"/>
  </sheets>
  <definedNames>
    <definedName name="_xlnm.Print_Titles" localSheetId="0">FBA!$19:$19</definedName>
  </definedNames>
  <calcPr calcId="181029"/>
</workbook>
</file>

<file path=xl/calcChain.xml><?xml version="1.0" encoding="utf-8"?>
<calcChain xmlns="http://schemas.openxmlformats.org/spreadsheetml/2006/main">
  <c r="M24" i="6" l="1"/>
  <c r="M23" i="6"/>
  <c r="L22" i="6"/>
  <c r="K22" i="6"/>
  <c r="J22" i="6"/>
  <c r="I22" i="6"/>
  <c r="H22" i="6"/>
  <c r="G22" i="6"/>
  <c r="F22" i="6"/>
  <c r="E22" i="6"/>
  <c r="D22" i="6"/>
  <c r="C22" i="6"/>
  <c r="M22" i="6" s="1"/>
  <c r="M21" i="6"/>
  <c r="M20" i="6"/>
  <c r="L19" i="6"/>
  <c r="K19" i="6"/>
  <c r="J19" i="6"/>
  <c r="I19" i="6"/>
  <c r="H19" i="6"/>
  <c r="G19" i="6"/>
  <c r="F19" i="6"/>
  <c r="E19" i="6"/>
  <c r="D19" i="6"/>
  <c r="C19" i="6"/>
  <c r="M19" i="6" s="1"/>
  <c r="M18" i="6"/>
  <c r="M17" i="6"/>
  <c r="L16" i="6"/>
  <c r="K16" i="6"/>
  <c r="J16" i="6"/>
  <c r="I16" i="6"/>
  <c r="H16" i="6"/>
  <c r="G16" i="6"/>
  <c r="F16" i="6"/>
  <c r="E16" i="6"/>
  <c r="D16" i="6"/>
  <c r="C16" i="6"/>
  <c r="M15" i="6"/>
  <c r="M14" i="6"/>
  <c r="L13" i="6"/>
  <c r="L25" i="6" s="1"/>
  <c r="K13" i="6"/>
  <c r="K25" i="6" s="1"/>
  <c r="J13" i="6"/>
  <c r="J25" i="6" s="1"/>
  <c r="I13" i="6"/>
  <c r="I25" i="6" s="1"/>
  <c r="H13" i="6"/>
  <c r="H25" i="6" s="1"/>
  <c r="G13" i="6"/>
  <c r="G25" i="6" s="1"/>
  <c r="F13" i="6"/>
  <c r="F25" i="6" s="1"/>
  <c r="E13" i="6"/>
  <c r="E25" i="6" s="1"/>
  <c r="D13" i="6"/>
  <c r="D25" i="6" s="1"/>
  <c r="C13" i="6"/>
  <c r="M13" i="6" s="1"/>
  <c r="M16" i="6" l="1"/>
  <c r="C25" i="6"/>
  <c r="M25" i="6" s="1"/>
  <c r="H47" i="5" l="1"/>
  <c r="G47" i="5"/>
  <c r="H31" i="5"/>
  <c r="G31" i="5"/>
  <c r="H28" i="5"/>
  <c r="G28" i="5"/>
  <c r="H22" i="5"/>
  <c r="G22" i="5"/>
  <c r="H21" i="5" l="1"/>
  <c r="H46" i="5" s="1"/>
  <c r="H54" i="5" s="1"/>
  <c r="H56" i="5" s="1"/>
  <c r="G21" i="5"/>
  <c r="G46" i="5" s="1"/>
  <c r="G54" i="5" s="1"/>
  <c r="G56" i="5" s="1"/>
  <c r="G42" i="4"/>
  <c r="G49" i="4"/>
  <c r="G41" i="4" s="1"/>
  <c r="G21" i="4"/>
  <c r="G27" i="4"/>
  <c r="G20" i="4" s="1"/>
  <c r="G58" i="4" s="1"/>
  <c r="F21" i="4"/>
  <c r="F27" i="4"/>
  <c r="F42" i="4"/>
  <c r="F49" i="4"/>
  <c r="G59" i="4"/>
  <c r="G65" i="4"/>
  <c r="G75" i="4"/>
  <c r="G69" i="4" s="1"/>
  <c r="G64" i="4" s="1"/>
  <c r="G86" i="4"/>
  <c r="G90" i="4"/>
  <c r="F59" i="4"/>
  <c r="F65" i="4"/>
  <c r="F75" i="4"/>
  <c r="F69" i="4" s="1"/>
  <c r="F64" i="4" s="1"/>
  <c r="F86" i="4"/>
  <c r="F84" i="4" s="1"/>
  <c r="F90" i="4"/>
  <c r="F41" i="4" l="1"/>
  <c r="G84" i="4"/>
  <c r="G94" i="4" s="1"/>
  <c r="F20" i="4"/>
  <c r="F58" i="4" s="1"/>
  <c r="F9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G23" authorId="0" shapeId="0" xr:uid="{CDA309C2-3DCD-4E1B-B174-FD97D22314FF}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G24" authorId="0" shapeId="0" xr:uid="{9F67AEA3-7E37-490C-B884-5CEA2666D0B1}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G25" authorId="0" shapeId="0" xr:uid="{16BF4E43-67D1-4FCA-8CFF-F515A62BDD3F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G26" authorId="0" shapeId="0" xr:uid="{C2622F11-FB0A-4428-9F2A-519150A70122}">
      <text>
        <r>
          <rPr>
            <sz val="9"/>
            <color indexed="81"/>
            <rFont val="Tahoma"/>
            <charset val="1"/>
          </rPr>
          <t>#03_2_I26#</t>
        </r>
      </text>
    </comment>
    <comment ref="G32" authorId="0" shapeId="0" xr:uid="{F07CE5A0-4792-4E8F-83F6-99C2CEDF8E7B}">
      <text>
        <r>
          <rPr>
            <sz val="9"/>
            <color indexed="81"/>
            <rFont val="Tahoma"/>
            <charset val="1"/>
          </rPr>
          <t>#03_2_I32#</t>
        </r>
      </text>
    </comment>
    <comment ref="G33" authorId="0" shapeId="0" xr:uid="{43554FB8-DE97-484D-92D2-A33295283E33}">
      <text>
        <r>
          <rPr>
            <sz val="9"/>
            <color indexed="81"/>
            <rFont val="Tahoma"/>
            <charset val="1"/>
          </rPr>
          <t>#03_2_I33#</t>
        </r>
      </text>
    </comment>
    <comment ref="G34" authorId="0" shapeId="0" xr:uid="{ABB88B3B-D9DE-4D56-B6C4-B9C2DF23BDEB}">
      <text>
        <r>
          <rPr>
            <sz val="9"/>
            <color indexed="81"/>
            <rFont val="Tahoma"/>
            <charset val="1"/>
          </rPr>
          <t>#03_2_I34#</t>
        </r>
      </text>
    </comment>
    <comment ref="G35" authorId="0" shapeId="0" xr:uid="{3CAD8E1F-4FD9-46D5-B0E8-178E00D0977F}">
      <text>
        <r>
          <rPr>
            <sz val="9"/>
            <color indexed="81"/>
            <rFont val="Tahoma"/>
            <charset val="1"/>
          </rPr>
          <t>#03_2_I35#</t>
        </r>
      </text>
    </comment>
    <comment ref="G36" authorId="0" shapeId="0" xr:uid="{959CF668-1F34-4358-B4D4-3A50644711F9}">
      <text>
        <r>
          <rPr>
            <sz val="9"/>
            <color indexed="81"/>
            <rFont val="Tahoma"/>
            <charset val="1"/>
          </rPr>
          <t>#03_2_I36#</t>
        </r>
      </text>
    </comment>
    <comment ref="G37" authorId="0" shapeId="0" xr:uid="{41DD786D-2BA4-4233-B4D2-096630459E63}">
      <text>
        <r>
          <rPr>
            <sz val="9"/>
            <color indexed="81"/>
            <rFont val="Tahoma"/>
            <charset val="1"/>
          </rPr>
          <t>#03_2_I37#</t>
        </r>
      </text>
    </comment>
    <comment ref="G38" authorId="0" shapeId="0" xr:uid="{BAEA01FA-FB38-4388-9F2B-D620CDAACFA6}">
      <text>
        <r>
          <rPr>
            <sz val="9"/>
            <color indexed="81"/>
            <rFont val="Tahoma"/>
            <charset val="1"/>
          </rPr>
          <t>#03_2_I38#</t>
        </r>
      </text>
    </comment>
    <comment ref="G39" authorId="0" shapeId="0" xr:uid="{E4FC0ACF-8555-4346-8BD5-AA63A22A637A}">
      <text>
        <r>
          <rPr>
            <sz val="9"/>
            <color indexed="81"/>
            <rFont val="Tahoma"/>
            <charset val="1"/>
          </rPr>
          <t>#03_2_I39#</t>
        </r>
      </text>
    </comment>
    <comment ref="G40" authorId="0" shapeId="0" xr:uid="{4CBDA812-DAC9-4A4D-AD72-EB57A8D5754F}">
      <text>
        <r>
          <rPr>
            <sz val="9"/>
            <color indexed="81"/>
            <rFont val="Tahoma"/>
            <charset val="1"/>
          </rPr>
          <t>#03_2_I40#</t>
        </r>
      </text>
    </comment>
    <comment ref="G41" authorId="0" shapeId="0" xr:uid="{3D30338F-A103-4136-8ABB-3792B7FDE491}">
      <text>
        <r>
          <rPr>
            <sz val="9"/>
            <color indexed="81"/>
            <rFont val="Tahoma"/>
            <charset val="1"/>
          </rPr>
          <t>#03_2_I41#</t>
        </r>
      </text>
    </comment>
    <comment ref="G42" authorId="0" shapeId="0" xr:uid="{C0FEE94D-7EDF-4A65-B94B-7AF8BC312624}">
      <text>
        <r>
          <rPr>
            <sz val="9"/>
            <color indexed="81"/>
            <rFont val="Tahoma"/>
            <charset val="1"/>
          </rPr>
          <t>#03_2_I42#</t>
        </r>
      </text>
    </comment>
    <comment ref="G43" authorId="0" shapeId="0" xr:uid="{63B006FE-7A8D-4884-B0B4-E9B6B6258A61}">
      <text>
        <r>
          <rPr>
            <sz val="9"/>
            <color indexed="81"/>
            <rFont val="Tahoma"/>
            <charset val="1"/>
          </rPr>
          <t>#03_2_I43#</t>
        </r>
      </text>
    </comment>
    <comment ref="G44" authorId="0" shapeId="0" xr:uid="{21194C05-9D29-498F-A43D-DA9B373FEBAC}">
      <text>
        <r>
          <rPr>
            <sz val="9"/>
            <color indexed="81"/>
            <rFont val="Tahoma"/>
            <charset val="1"/>
          </rPr>
          <t>#03_2_I44#</t>
        </r>
      </text>
    </comment>
    <comment ref="G45" authorId="0" shapeId="0" xr:uid="{A4875C9A-3B97-483A-8CDE-E8F16EED991A}">
      <text>
        <r>
          <rPr>
            <sz val="9"/>
            <color indexed="81"/>
            <rFont val="Tahoma"/>
            <charset val="1"/>
          </rPr>
          <t>#03_2_I45#</t>
        </r>
      </text>
    </comment>
    <comment ref="G53" authorId="0" shapeId="0" xr:uid="{E1D545DC-AC0E-41C9-8E8E-5AF1F7783B06}">
      <text>
        <r>
          <rPr>
            <sz val="9"/>
            <color indexed="81"/>
            <rFont val="Tahoma"/>
            <charset val="1"/>
          </rPr>
          <t>#03_2_I53#</t>
        </r>
      </text>
    </comment>
    <comment ref="G55" authorId="0" shapeId="0" xr:uid="{451DE182-8791-4972-8F36-A8A8B825925C}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antras</author>
  </authors>
  <commentList>
    <comment ref="C14" authorId="0" shapeId="0" xr:uid="{F26A6965-491E-497F-8BE9-434EF160CA95}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 xr:uid="{7C6A5031-A579-411B-8E7C-2AC2FC74FD67}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 xr:uid="{3E244025-E735-414E-A32A-275FBAAB8351}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 xr:uid="{C66B9EFC-2210-4335-932B-F24E942DEE7A}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 xr:uid="{AEBDED57-0A81-4FEC-8C96-4EC0F0C6D37B}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 xr:uid="{DF4A6FB4-C05D-4AAB-8CB8-A92D6EE4AA81}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 xr:uid="{9CED806E-0A86-4A4E-A1E4-D49AFD0B65C8}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 xr:uid="{9B8AEEAB-90DF-4968-BEF7-1F6AD310E681}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 xr:uid="{636CE774-F018-4C58-9C0F-ABCD76F7D643}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 xr:uid="{D185884E-8C75-47EF-97D3-9717C3AEDB0F}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 xr:uid="{B5F284F9-7E89-434B-9EE5-68624D9B8589}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 xr:uid="{F499FDBD-B633-4FD7-B73E-303558A65773}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 xr:uid="{CF44946A-9A41-48DF-9F97-724977FDCDB0}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 xr:uid="{EAD276D8-FAEF-4EDE-9D5B-DF47BC429F1F}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 xr:uid="{47D7D840-B6BA-48DE-B83B-E45CBE0398E9}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 xr:uid="{6A6050BC-0CDD-4CF4-9DE7-A68464CEF4F1}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 xr:uid="{B68A5CFD-66FA-4C15-B8E7-50C2B00541F2}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 xr:uid="{EEC5D3B5-E101-4ED5-ADAB-F34CF7F6A763}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 xr:uid="{25046478-2AAD-4040-B923-3E439ED04453}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 xr:uid="{2A5DA0DC-E194-4B49-AC4B-047F9E3A07CB}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 xr:uid="{9FFA2074-23E7-47A2-A692-EA93556839CB}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 xr:uid="{BEA675E3-B112-4B3B-9FA9-A85368EAB685}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 xr:uid="{2ACB335D-1019-4E4F-AE96-80DEA68E7C1B}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 xr:uid="{60ACFE8B-3AF9-4A37-B8D8-97E57BC88C64}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 xr:uid="{3A7C7E93-0B66-48A1-9240-E4262D0E648A}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 xr:uid="{9233CF11-FEB1-4AFD-B42A-C519F05AEB46}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 xr:uid="{071ADAAC-4470-4E83-BF61-296AFAB1CCEC}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 xr:uid="{69720EFD-5053-4F2B-8F16-ACDFAA999BE9}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 xr:uid="{DE37CD05-EAE1-4FA0-AE67-4D74C98641E6}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 xr:uid="{0043B8AE-3253-4174-B718-1AC9C0A7152B}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 xr:uid="{7AE03C0A-BB90-4617-80DA-113D3BC643E8}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 xr:uid="{A0242458-D734-40F1-A7B9-CFCF070B5626}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 xr:uid="{37BD64FD-4AF2-4EA9-987F-0E3E58C39D72}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 xr:uid="{C50E9743-8CF1-48AD-BD2C-C10F311C8D7C}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 xr:uid="{42DDDED4-3D5E-4E07-9205-B61402CB32A8}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 xr:uid="{AE301945-DC1F-49C6-BD35-4EC3A507B555}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 xr:uid="{ECEE3EE3-58FA-4C1F-8A82-D82F3D2EF2A7}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 xr:uid="{0244DFBD-2B67-4942-A4CF-02369DB3FF62}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 xr:uid="{EB065AFF-D62F-43C1-8279-41330489443D}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 xr:uid="{BADAF8CD-D5BE-4999-9CC1-EFBA5617F53E}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 xr:uid="{A8D1BAA7-F6CC-4059-8F65-C27B7036FC2B}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 xr:uid="{ECC2CBE1-150D-41AE-977D-D3A2DB46AADC}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 xr:uid="{521DA3E0-10F9-4F10-8476-FEF82D6AE320}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 xr:uid="{CCA6CEA9-8DBF-4DE8-A702-0F0B09361B0B}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 xr:uid="{9C775980-5744-4E27-BCD2-BAD7F0642BCF}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 xr:uid="{E0BE8BFD-DF81-47C3-B639-133B2D4FF218}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 xr:uid="{1525134A-FA78-4E2D-9E3E-2213067C0F20}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 xr:uid="{28827EB5-8A8F-4A0C-8F63-1E5A9A09B70C}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 xr:uid="{335547BD-B3EF-4334-A286-62EDEF24ED84}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 xr:uid="{3F9A588F-672B-489C-B1E6-7FDD31195871}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 xr:uid="{95E7362A-05F3-4264-9CC2-E85869535E90}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 xr:uid="{2B76417E-ADD5-409D-A383-945F6129E199}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 xr:uid="{28EBC2F2-C5C2-47B3-9378-E10477A4A244}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C36B0CB4-EFE7-4135-B164-96A10F984AA4}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 xr:uid="{8CBEEC1F-DFB8-458F-8CBC-AEE5F1FF7A37}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 xr:uid="{7CB9A02F-04E8-42CC-A6ED-0EC56C0DCADD}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 xr:uid="{43102787-E7BC-4005-9A40-D1EE5822EF64}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 xr:uid="{CEA3CCC6-6BC1-442F-AD95-4758D28D8834}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 xr:uid="{F24EEEA8-F6D8-4CDA-8936-8E08211BE2F7}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 xr:uid="{69B9E2D1-6EA2-4F00-9D94-F34357AFABF3}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 xr:uid="{000E0916-B488-4F5E-80F3-A1D4B19E2514}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 xr:uid="{8768C286-91B1-4360-860A-DE6F19F6427B}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 xr:uid="{97A2AC88-D26C-43FC-BACC-087870020A09}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 xr:uid="{88065F9E-9D90-485E-83FA-279B446EBFCD}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 xr:uid="{629E13E5-81A1-44E3-9BD6-C6CC2A507414}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 xr:uid="{5B521686-7527-4AC2-9ED2-36C7DFDD6128}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 xr:uid="{17B119DB-14DA-4F18-97E5-6E8100328FB9}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 xr:uid="{009EC3D6-0CBA-4187-8FF4-E5B9A66943A8}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 xr:uid="{6FF9D3F8-2CD7-422E-9F5D-D8C4EC05C2B3}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 xr:uid="{1B2D7552-8FC8-4702-9C46-ADCC3564BFAE}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 xr:uid="{7EDE773B-A5E9-43A5-A758-23895E70342F}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 xr:uid="{5317706F-E197-42E2-9305-E2D01A941558}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 xr:uid="{80171A67-8C88-47D3-8CD0-F436FB705122}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 xr:uid="{4761F374-3E9E-4768-802B-49E0563480C0}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 xr:uid="{EF51B89D-35F8-4340-BC74-59919E3D9F50}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 xr:uid="{C64D60C3-E93B-41AE-ABFA-78D45DD5B5EB}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 xr:uid="{3D89BC49-3F43-418A-8772-FDA434C3B017}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 xr:uid="{86D7CC43-7193-4122-A3F9-D1BF9F1AC1B6}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 xr:uid="{683344E3-7FB5-4589-84A8-38AA1AC441CA}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 xr:uid="{6BE93B8C-DEAA-4D84-B5B4-EB37E40261AA}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<sst xmlns="http://schemas.openxmlformats.org/spreadsheetml/2006/main" count="486" uniqueCount="396">
  <si>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</si>
  <si>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</si>
  <si>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</si>
  <si>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</si>
  <si>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</si>
  <si>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</si>
  <si>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</si>
  <si>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</si>
  <si>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</si>
  <si>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</si>
  <si>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</si>
  <si>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</si>
  <si>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</si>
  <si>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</si>
  <si>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</si>
  <si>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</si>
  <si>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</si>
  <si>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</si>
  <si>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</si>
  <si>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</si>
  <si>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</si>
  <si>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</si>
  <si>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</si>
  <si>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</si>
  <si>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</si>
  <si>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</si>
  <si>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</si>
  <si>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</si>
  <si>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</si>
  <si>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</si>
  <si>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</si>
  <si>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</si>
  <si>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</si>
  <si>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</si>
  <si>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</si>
  <si>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</si>
  <si>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</si>
  <si>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</si>
  <si>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</si>
  <si>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</si>
  <si>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</si>
  <si>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</si>
  <si>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</si>
  <si>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</si>
  <si>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</si>
  <si>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</si>
  <si>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</si>
  <si>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</si>
  <si>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</si>
  <si>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</si>
  <si>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</si>
  <si>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</si>
  <si>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</si>
  <si>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</si>
  <si>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</si>
  <si>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</si>
  <si>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</si>
  <si>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</si>
  <si>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</si>
  <si>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</si>
  <si>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</si>
  <si>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</si>
  <si>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</si>
  <si>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</si>
  <si>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</si>
  <si>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</si>
  <si>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</si>
  <si>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</si>
  <si>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</si>
  <si>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</si>
  <si>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</si>
  <si>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</si>
  <si>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</si>
  <si>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</si>
  <si>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</si>
  <si>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</si>
  <si>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</si>
  <si>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</si>
  <si>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</si>
  <si>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</si>
  <si>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</si>
  <si>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</si>
  <si>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</si>
  <si>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</si>
  <si>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</si>
  <si>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</si>
  <si>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</si>
  <si>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</si>
  <si>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</si>
  <si>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</si>
  <si>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</si>
  <si>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</si>
  <si>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</si>
  <si>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</si>
  <si>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</si>
  <si>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</si>
  <si>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</si>
  <si>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</si>
  <si>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</si>
  <si>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</si>
  <si>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</si>
  <si>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</si>
  <si>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</si>
  <si>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</si>
  <si>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</si>
  <si>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</si>
  <si>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</si>
  <si>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</si>
  <si>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</si>
  <si>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</si>
  <si>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</si>
  <si>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</si>
  <si>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</si>
  <si>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</si>
  <si>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</si>
  <si>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</si>
  <si>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</si>
  <si>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</si>
  <si>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</si>
  <si>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</si>
  <si>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</si>
  <si>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</si>
  <si>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</si>
  <si>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</si>
  <si>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</si>
  <si>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</si>
  <si>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</si>
  <si>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</si>
  <si>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</si>
  <si>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</si>
  <si>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</si>
  <si>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</si>
  <si>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</si>
  <si>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</si>
  <si>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</si>
  <si>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</si>
  <si>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</si>
  <si>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</si>
  <si>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</si>
  <si>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</si>
  <si>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</si>
  <si>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</si>
  <si>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</si>
  <si>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</si>
  <si>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</si>
  <si>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</si>
  <si>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</si>
  <si>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</si>
  <si>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</si>
  <si>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</si>
  <si>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</si>
  <si>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</si>
  <si>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</si>
  <si>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</si>
  <si>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</si>
  <si>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</si>
  <si>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</si>
  <si>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</si>
  <si>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</si>
  <si>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</si>
  <si>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</si>
  <si>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</si>
  <si>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</si>
  <si>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</si>
  <si>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</si>
  <si>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</si>
  <si>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</si>
  <si>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</si>
  <si>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</si>
  <si>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</si>
  <si>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</si>
  <si>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</si>
  <si>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</si>
  <si>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</si>
  <si>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</si>
  <si>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</si>
  <si>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</si>
  <si>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</si>
  <si>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</si>
  <si>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</si>
  <si>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</si>
  <si>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</si>
  <si>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</si>
  <si>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</si>
  <si>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</si>
  <si>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</si>
  <si>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</si>
  <si>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</si>
  <si>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Kretingalės kultūros centras</t>
  </si>
  <si>
    <t>PAGAL  2020.09.30 D. DUOMENIS</t>
  </si>
  <si>
    <t xml:space="preserve">2020.10.     Nr.     </t>
  </si>
  <si>
    <t>L.e.direktorės pareigas</t>
  </si>
  <si>
    <t>Vaida Skuodienė</t>
  </si>
  <si>
    <t>Buhalterė</t>
  </si>
  <si>
    <t>Violeta Markuvienė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</si>
  <si>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</si>
  <si>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</si>
  <si>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</si>
  <si>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</si>
  <si>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</si>
  <si>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</si>
  <si>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</si>
  <si>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</si>
  <si>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 xml:space="preserve">2020.10. Nr.     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</si>
  <si>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</si>
  <si>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</si>
  <si>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</si>
  <si>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</si>
  <si>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</si>
  <si>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</si>
  <si>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Debetas-kreditas sąskaitos7014+7024 pabaigos datai</t>
  </si>
  <si>
    <t>I.2.</t>
  </si>
  <si>
    <t xml:space="preserve">Iš savivaldybių biudžetų </t>
  </si>
  <si>
    <t>Debetas-kreditas sąskaitos7015+7025 pabaigos datai</t>
  </si>
  <si>
    <t>I.3.</t>
  </si>
  <si>
    <t>Iš ES, užsienio valstybių ir tarptautinių organizacijų lėšų</t>
  </si>
  <si>
    <t>Debetas-kreditas sąskaitos7011+7012+7013+7021+7022+7023 pabaigos datai</t>
  </si>
  <si>
    <t>I.4.</t>
  </si>
  <si>
    <t>Iš kitų finansavimo šaltinių</t>
  </si>
  <si>
    <t>Debetas-kreditas sąskaitos7016+7026 pabaigos datai</t>
  </si>
  <si>
    <t>MOKESČIŲ IR SOCIALINIŲ ĮMOKŲ PAJAMOS</t>
  </si>
  <si>
    <t xml:space="preserve">PAGRINDINĖS VEIKLOS KITOS PAJAMOS </t>
  </si>
  <si>
    <t>III.1.</t>
  </si>
  <si>
    <t>Pagrindinės veiklos kitos pajamos</t>
  </si>
  <si>
    <t>Debetas-kreditas sąskaitos731+741+751+7711+772 pabaigos datai</t>
  </si>
  <si>
    <t>III.2.</t>
  </si>
  <si>
    <t>Pervestinų pagrindinės veiklos kitų pajamų suma</t>
  </si>
  <si>
    <t>Debetas-kreditas sąskaitos732+733+734+742+743+752+753+754+7712 pabaigos datai</t>
  </si>
  <si>
    <t>PAGRINDINĖS VEIKLOS SĄNAUDOS</t>
  </si>
  <si>
    <t>DARBO UŽMOKESČIO IR SOCIALINIO DRAUDIMO</t>
  </si>
  <si>
    <t>Debetas-kreditas sąskaitos8701+8702 pabaigos datai</t>
  </si>
  <si>
    <t>NUSIDĖVĖJIMO IR AMORTIZACIJOS</t>
  </si>
  <si>
    <t>Debetas-kreditas sąskaitos8703 pabaigos datai</t>
  </si>
  <si>
    <t>KOMUNALINIŲ PASLAUGŲ IR RYŠIŲ</t>
  </si>
  <si>
    <t>Debetas-kreditas sąskaitos8704 pabaigos datai</t>
  </si>
  <si>
    <t>KOMANDIRUOČIŲ</t>
  </si>
  <si>
    <t>Debetas-kreditas sąskaitos8705 pabaigos datai</t>
  </si>
  <si>
    <t>TRANSPORTO</t>
  </si>
  <si>
    <t>Debetas-kreditas sąskaitos8706 pabaigos datai</t>
  </si>
  <si>
    <t>VI.</t>
  </si>
  <si>
    <t>KVALIFIKACIJOS KĖLIMO</t>
  </si>
  <si>
    <t>Debetas-kreditas sąskaitos8707 pabaigos datai</t>
  </si>
  <si>
    <t>VII.</t>
  </si>
  <si>
    <t>PAPRASTOJO REMONTO IR EKSPLOATAVIMO</t>
  </si>
  <si>
    <t>Debetas-kreditas sąskaitos8708 pabaigos datai</t>
  </si>
  <si>
    <t>VIII.</t>
  </si>
  <si>
    <t>NUVERTĖJIMO IR NURAŠYTŲ SUMŲ</t>
  </si>
  <si>
    <t>Debetas-kreditas sąskaitos8709 pabaigos datai</t>
  </si>
  <si>
    <t>IX.</t>
  </si>
  <si>
    <t>SUNAUDOTŲ IR PARDUOTŲ ATSARGŲ SAVIKAINA</t>
  </si>
  <si>
    <t>Debetas-kreditas sąskaitos8710 pabaigos datai</t>
  </si>
  <si>
    <t>X.</t>
  </si>
  <si>
    <t>SOCIALINIŲ IŠMOKŲ</t>
  </si>
  <si>
    <t>Debetas-kreditas sąskaitos821+822+823+824+825 pabaigos datai</t>
  </si>
  <si>
    <t>XI.</t>
  </si>
  <si>
    <t>NUOMOS</t>
  </si>
  <si>
    <t>Debetas-kreditas sąskaitos8711 pabaigos datai</t>
  </si>
  <si>
    <t>XII.</t>
  </si>
  <si>
    <t>FINANSAVIMO</t>
  </si>
  <si>
    <t>Debetas-kreditas sąskaitos831+832+833 pabaigos datai</t>
  </si>
  <si>
    <t>XIII.</t>
  </si>
  <si>
    <t>KITŲ PASLAUGŲ</t>
  </si>
  <si>
    <t>Debetas-kreditas sąskaitos8712 pabaigos datai</t>
  </si>
  <si>
    <t>XIV.</t>
  </si>
  <si>
    <t>KITOS</t>
  </si>
  <si>
    <t>Debetas-kreditas sąskaitos81+8713 pabaigos datai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</si>
  <si>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</si>
  <si>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</si>
  <si>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</si>
  <si>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</si>
  <si>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</si>
  <si>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</si>
  <si>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</si>
  <si>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Debetas-kreditas sąskaitos88 pabaigos datai</t>
  </si>
  <si>
    <t>FINANSINĖS IR INVESTICINĖS VEIKLOS REZULTATAS</t>
  </si>
  <si>
    <t>Debetas-kreditas sąskaitos76-89 pabaigos datai</t>
  </si>
  <si>
    <t>APSKAITOS POLITIKOS KEITIMO IR ESMINIŲ APSKAITOS KLAIDŲ TAISYMO ĮTAKA</t>
  </si>
  <si>
    <t>Debetas-kreditas sąskaitos92 pabaigos datai</t>
  </si>
  <si>
    <t>PELNO MOKESTIS</t>
  </si>
  <si>
    <t>Debetas-kreditas sąskaitos93 pabaigos datai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</si>
  <si>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</si>
  <si>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</si>
  <si>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</si>
  <si>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</si>
  <si>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</si>
  <si>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</si>
  <si>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</si>
  <si>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L.e.direktorės pareigas 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</si>
  <si>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</si>
  <si>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</si>
  <si>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</si>
  <si>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</si>
  <si>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</si>
  <si>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</si>
  <si>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</si>
  <si>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</si>
  <si>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2020. 10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</si>
  <si>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</si>
  <si>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</si>
  <si>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</si>
  <si>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</si>
  <si>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pergrupavimas*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</si>
  <si>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</si>
  <si>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</si>
  <si>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</si>
  <si>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</si>
  <si>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</si>
  <si>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pergrupavimas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</si>
  <si>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</si>
  <si>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</si>
  <si>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</si>
  <si>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</si>
  <si>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</si>
  <si>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sąskaitų 4141+4241 likutis pradžiai</t>
  </si>
  <si>
    <t>apyvarta saskaitų 4241101+4241201+4241301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</si>
  <si>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</si>
  <si>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</si>
  <si>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</si>
  <si>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>apyvarta sąskaitų 4141</t>
  </si>
  <si>
    <t>1.2.</t>
  </si>
  <si>
    <t>kitoms išlaidoms kompensuoti</t>
  </si>
  <si>
    <t>sąskaitų 4142+4242 likutis pradžiai</t>
  </si>
  <si>
    <t>apyvarta saskaitos 4242001</t>
  </si>
  <si>
    <t xml:space="preserve"> apyvarta saskaitos 4242003</t>
  </si>
  <si>
    <t xml:space="preserve"> apyvarta saskaitos 4242002</t>
  </si>
  <si>
    <t xml:space="preserve"> apyvarta saskaitų 4242004</t>
  </si>
  <si>
    <t>apyvarta sąskaitų 4142</t>
  </si>
  <si>
    <t>2.</t>
  </si>
  <si>
    <t>Iš savivaldybės biudžeto (išskyrus  savivaldybės biudžeto asignavimų  dalį, gautą  iš Europos Sąjungos, užsienio valstybių ir tarptautinių organizacijų):</t>
  </si>
  <si>
    <t>sąskaitų 4151+4251 likutis pradžiai</t>
  </si>
  <si>
    <t>apyvarta saskaitų 4251101+4251201+4251301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</si>
  <si>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</si>
  <si>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</si>
  <si>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</si>
  <si>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>apyvarta sąskaitų 4151</t>
  </si>
  <si>
    <t>sąskaitų 4152+4252 likutis pradžiai</t>
  </si>
  <si>
    <t>apyvarta saskaitų 4252001</t>
  </si>
  <si>
    <t xml:space="preserve"> apyvarta saskaitos 4252003</t>
  </si>
  <si>
    <t xml:space="preserve"> apyvarta saskaitų 4252002</t>
  </si>
  <si>
    <t xml:space="preserve"> apyvarta saskaitų 4252004</t>
  </si>
  <si>
    <t>apyvarta sąskaitų 4152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</si>
  <si>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</si>
  <si>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</si>
  <si>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</si>
  <si>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sąskaitų 4111+4121+4131+4211+4221+4231 likutis pradžiai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</si>
  <si>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</si>
  <si>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</si>
  <si>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</si>
  <si>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</si>
  <si>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4111+4121+4131</t>
  </si>
  <si>
    <t>sąskaitų 4112+4122+4132+4212+4222+4232 likutis pradžiai</t>
  </si>
  <si>
    <t>apyvarta saskaitų 4212001+4222001+4232001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</si>
  <si>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</si>
  <si>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</si>
  <si>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</si>
  <si>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>apyvarta sąskaitų 4112+4122+4132</t>
  </si>
  <si>
    <t>4.</t>
  </si>
  <si>
    <t>Iš kitų šaltinių:</t>
  </si>
  <si>
    <t>4.1.</t>
  </si>
  <si>
    <t>sąskaitų 4161+4261 likutis pradžiai</t>
  </si>
  <si>
    <t>apyvarta saskaitų 4261101+4261201+4261301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</si>
  <si>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</si>
  <si>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</si>
  <si>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</si>
  <si>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>apyvarta sąskaitų 4161</t>
  </si>
  <si>
    <t>4.2.</t>
  </si>
  <si>
    <t>sąskaitų 4162+4262 likutis pradžiai</t>
  </si>
  <si>
    <t>apyvarta saskaitos 4262001</t>
  </si>
  <si>
    <t xml:space="preserve"> apyvarta saskaitų 4262003</t>
  </si>
  <si>
    <t xml:space="preserve"> apyvarta saskaitos 4262002</t>
  </si>
  <si>
    <t xml:space="preserve"> apyvarta saskaitos 4262004</t>
  </si>
  <si>
    <t>apyvarta sąskaitų 4162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</si>
  <si>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</si>
  <si>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</si>
  <si>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</si>
  <si>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finansinių ataskaitų aiškinamajame rašte forma)</t>
  </si>
  <si>
    <t>Neatlygintinai gautas turtas</t>
  </si>
  <si>
    <t>Finansavimo sumų sumažėjimas dėl turto pardavimo</t>
  </si>
  <si>
    <t>2.1.</t>
  </si>
  <si>
    <t>2.2.</t>
  </si>
  <si>
    <t>3.2.</t>
  </si>
  <si>
    <r>
      <t>(viešojo sektoriaus subjekto arba viešojo sektoriaus subjektų grupės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</si>
  <si>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</si>
  <si>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r>
      <t>Kitas ilgalaikis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materialusis turtas</t>
    </r>
  </si>
  <si>
    <r>
      <t>Per vienus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metus gautinos sumos</t>
    </r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</si>
  <si>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  <charset val="186"/>
      </rPr>
      <t xml:space="preserve"> </t>
    </r>
  </si>
  <si>
    <t>P03</t>
  </si>
  <si>
    <t>P04</t>
  </si>
  <si>
    <t>P08</t>
  </si>
  <si>
    <t>P10</t>
  </si>
  <si>
    <t>P11</t>
  </si>
  <si>
    <t>P12</t>
  </si>
  <si>
    <t>P17</t>
  </si>
  <si>
    <t>P18</t>
  </si>
  <si>
    <t>P21</t>
  </si>
  <si>
    <t>P22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</si>
</sst>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9"/>
      <color indexed="81"/>
      <name val="Tahoma"/>
      <charset val="1"/>
    </font>
    <font>
      <b/>
      <sz val="11"/>
      <name val="Times New Roman"/>
      <family val="1"/>
      <charset val="186"/>
    </font>
    <font>
      <u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u/>
      <sz val="9"/>
      <name val="Times New Roman"/>
      <family val="1"/>
      <charset val="186"/>
    </font>
    <font>
      <u/>
      <sz val="9"/>
      <name val="Arial"/>
      <family val="2"/>
      <charset val="186"/>
    </font>
    <font>
      <i/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b/>
      <strike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 wrapText="1"/>
    </xf>
    <xf numFmtId="2" fontId="4" fillId="2" borderId="9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2" borderId="8" xfId="0" quotePrefix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15" fillId="0" borderId="0" xfId="0" applyFont="1" applyAlignment="1"/>
    <xf numFmtId="0" fontId="4" fillId="2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4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9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3"/>
  <sheetViews>
    <sheetView showGridLines="0" tabSelected="1" topLeftCell="A55" zoomScaleNormal="100" zoomScaleSheetLayoutView="100" workbookViewId="0">
      <selection activeCell="E84" sqref="E84"/>
    </sheetView>
  </sheetViews>
  <sheetFormatPr defaultRowHeight="12" x14ac:dyDescent="0.2"/>
  <cols>
    <col min="1" max="1" width="10.5703125" style="32" customWidth="1"/>
    <col min="2" max="2" width="3.140625" style="33" customWidth="1"/>
    <col min="3" max="3" width="2.7109375" style="33" customWidth="1"/>
    <col min="4" max="4" width="59" style="33" customWidth="1"/>
    <col min="5" max="5" width="7.7109375" style="29" customWidth="1"/>
    <col min="6" max="6" width="11.85546875" style="32" customWidth="1"/>
    <col min="7" max="7" width="12.85546875" style="32" customWidth="1"/>
    <col min="8" max="8" width="5.28515625" style="32" customWidth="1"/>
    <col min="9" max="9" width="55.140625" style="32" customWidth="1"/>
    <col min="10" max="16384" width="9.140625" style="32"/>
  </cols>
  <sheetData>
    <row r="1" spans="1:7" x14ac:dyDescent="0.2">
      <c r="A1" s="30"/>
      <c r="B1" s="29"/>
      <c r="C1" s="29"/>
      <c r="D1" s="29"/>
      <c r="E1" s="31"/>
      <c r="F1" s="30"/>
      <c r="G1" s="30"/>
    </row>
    <row r="2" spans="1:7" x14ac:dyDescent="0.2">
      <c r="E2" s="140" t="s">
        <v>94</v>
      </c>
      <c r="F2" s="141"/>
      <c r="G2" s="141"/>
    </row>
    <row r="3" spans="1:7" x14ac:dyDescent="0.2">
      <c r="E3" s="142" t="s">
        <v>112</v>
      </c>
      <c r="F3" s="143"/>
      <c r="G3" s="143"/>
    </row>
    <row r="5" spans="1:7" x14ac:dyDescent="0.2">
      <c r="A5" s="150" t="s">
        <v>93</v>
      </c>
      <c r="B5" s="151"/>
      <c r="C5" s="151"/>
      <c r="D5" s="151"/>
      <c r="E5" s="151"/>
      <c r="F5" s="149"/>
      <c r="G5" s="149"/>
    </row>
    <row r="6" spans="1:7" x14ac:dyDescent="0.2">
      <c r="A6" s="143"/>
      <c r="B6" s="143"/>
      <c r="C6" s="143"/>
      <c r="D6" s="143"/>
      <c r="E6" s="143"/>
      <c r="F6" s="143"/>
      <c r="G6" s="143"/>
    </row>
    <row r="7" spans="1:7" x14ac:dyDescent="0.2">
      <c r="A7" s="144" t="s">
        <v>188</v>
      </c>
      <c r="B7" s="145"/>
      <c r="C7" s="145"/>
      <c r="D7" s="145"/>
      <c r="E7" s="145"/>
      <c r="F7" s="146"/>
      <c r="G7" s="146"/>
    </row>
    <row r="8" spans="1:7" x14ac:dyDescent="0.2">
      <c r="A8" s="147" t="s">
        <v>381</v>
      </c>
      <c r="B8" s="148"/>
      <c r="C8" s="148"/>
      <c r="D8" s="148"/>
      <c r="E8" s="148"/>
      <c r="F8" s="149"/>
      <c r="G8" s="149"/>
    </row>
    <row r="9" spans="1:7" ht="12.75" customHeight="1" x14ac:dyDescent="0.2">
      <c r="A9" s="147" t="s">
        <v>109</v>
      </c>
      <c r="B9" s="148"/>
      <c r="C9" s="148"/>
      <c r="D9" s="148"/>
      <c r="E9" s="148"/>
      <c r="F9" s="149"/>
      <c r="G9" s="149"/>
    </row>
    <row r="10" spans="1:7" x14ac:dyDescent="0.2">
      <c r="A10" s="156" t="s">
        <v>382</v>
      </c>
      <c r="B10" s="157"/>
      <c r="C10" s="157"/>
      <c r="D10" s="157"/>
      <c r="E10" s="157"/>
      <c r="F10" s="158"/>
      <c r="G10" s="158"/>
    </row>
    <row r="11" spans="1:7" x14ac:dyDescent="0.2">
      <c r="A11" s="158"/>
      <c r="B11" s="158"/>
      <c r="C11" s="158"/>
      <c r="D11" s="158"/>
      <c r="E11" s="158"/>
      <c r="F11" s="158"/>
      <c r="G11" s="158"/>
    </row>
    <row r="12" spans="1:7" x14ac:dyDescent="0.2">
      <c r="A12" s="155"/>
      <c r="B12" s="149"/>
      <c r="C12" s="149"/>
      <c r="D12" s="149"/>
      <c r="E12" s="149"/>
    </row>
    <row r="13" spans="1:7" x14ac:dyDescent="0.2">
      <c r="A13" s="150" t="s">
        <v>0</v>
      </c>
      <c r="B13" s="151"/>
      <c r="C13" s="151"/>
      <c r="D13" s="151"/>
      <c r="E13" s="151"/>
      <c r="F13" s="159"/>
      <c r="G13" s="159"/>
    </row>
    <row r="14" spans="1:7" x14ac:dyDescent="0.2">
      <c r="A14" s="150" t="s">
        <v>189</v>
      </c>
      <c r="B14" s="151"/>
      <c r="C14" s="151"/>
      <c r="D14" s="151"/>
      <c r="E14" s="151"/>
      <c r="F14" s="159"/>
      <c r="G14" s="159"/>
    </row>
    <row r="15" spans="1:7" x14ac:dyDescent="0.2">
      <c r="A15" s="34"/>
      <c r="B15" s="35"/>
      <c r="C15" s="35"/>
      <c r="D15" s="35"/>
      <c r="E15" s="35"/>
      <c r="F15" s="36"/>
      <c r="G15" s="36"/>
    </row>
    <row r="16" spans="1:7" x14ac:dyDescent="0.2">
      <c r="A16" s="160" t="s">
        <v>190</v>
      </c>
      <c r="B16" s="161"/>
      <c r="C16" s="161"/>
      <c r="D16" s="161"/>
      <c r="E16" s="161"/>
      <c r="F16" s="162"/>
      <c r="G16" s="162"/>
    </row>
    <row r="17" spans="1:9" x14ac:dyDescent="0.2">
      <c r="A17" s="147" t="s">
        <v>1</v>
      </c>
      <c r="B17" s="147"/>
      <c r="C17" s="147"/>
      <c r="D17" s="147"/>
      <c r="E17" s="147"/>
      <c r="F17" s="149"/>
      <c r="G17" s="149"/>
    </row>
    <row r="18" spans="1:9" ht="12.75" customHeight="1" x14ac:dyDescent="0.2">
      <c r="A18" s="34"/>
      <c r="B18" s="37"/>
      <c r="C18" s="37"/>
      <c r="D18" s="163" t="s">
        <v>187</v>
      </c>
      <c r="E18" s="163"/>
      <c r="F18" s="163"/>
      <c r="G18" s="163"/>
    </row>
    <row r="19" spans="1:9" ht="67.5" customHeight="1" x14ac:dyDescent="0.2">
      <c r="A19" s="38" t="s">
        <v>2</v>
      </c>
      <c r="B19" s="152" t="s">
        <v>3</v>
      </c>
      <c r="C19" s="153"/>
      <c r="D19" s="154"/>
      <c r="E19" s="39" t="s">
        <v>4</v>
      </c>
      <c r="F19" s="40" t="s">
        <v>5</v>
      </c>
      <c r="G19" s="40" t="s">
        <v>6</v>
      </c>
      <c r="I19" s="40" t="s">
        <v>5</v>
      </c>
    </row>
    <row r="20" spans="1:9" s="33" customFormat="1" ht="12.75" customHeight="1" x14ac:dyDescent="0.2">
      <c r="A20" s="40" t="s">
        <v>7</v>
      </c>
      <c r="B20" s="41" t="s">
        <v>8</v>
      </c>
      <c r="C20" s="42"/>
      <c r="D20" s="43"/>
      <c r="E20" s="44"/>
      <c r="F20" s="45">
        <f>SUM(F21,F27,F38,F39)</f>
        <v>1004261.34</v>
      </c>
      <c r="G20" s="45">
        <f>SUM(G21,G27,G38,G39)</f>
        <v>1025747.71</v>
      </c>
      <c r="I20" s="45"/>
    </row>
    <row r="21" spans="1:9" s="33" customFormat="1" ht="12.75" customHeight="1" x14ac:dyDescent="0.2">
      <c r="A21" s="46" t="s">
        <v>9</v>
      </c>
      <c r="B21" s="47" t="s">
        <v>96</v>
      </c>
      <c r="C21" s="48"/>
      <c r="D21" s="49"/>
      <c r="E21" s="44" t="s">
        <v>386</v>
      </c>
      <c r="F21" s="50">
        <f>SUM(F22:F26)</f>
        <v>0</v>
      </c>
      <c r="G21" s="50">
        <f>SUM(G22:G26)</f>
        <v>0</v>
      </c>
      <c r="I21" s="50"/>
    </row>
    <row r="22" spans="1:9" s="33" customFormat="1" ht="12.75" customHeight="1" x14ac:dyDescent="0.2">
      <c r="A22" s="44" t="s">
        <v>10</v>
      </c>
      <c r="B22" s="51"/>
      <c r="C22" s="52" t="s">
        <v>11</v>
      </c>
      <c r="D22" s="53"/>
      <c r="E22" s="54"/>
      <c r="F22" s="50"/>
      <c r="G22" s="50"/>
      <c r="I22" s="55" t="s">
        <v>125</v>
      </c>
    </row>
    <row r="23" spans="1:9" s="33" customFormat="1" ht="12.75" customHeight="1" x14ac:dyDescent="0.2">
      <c r="A23" s="44" t="s">
        <v>12</v>
      </c>
      <c r="B23" s="51"/>
      <c r="C23" s="52" t="s">
        <v>113</v>
      </c>
      <c r="D23" s="56"/>
      <c r="E23" s="57"/>
      <c r="F23" s="50"/>
      <c r="G23" s="50"/>
      <c r="I23" s="55" t="s">
        <v>126</v>
      </c>
    </row>
    <row r="24" spans="1:9" s="33" customFormat="1" ht="12.75" customHeight="1" x14ac:dyDescent="0.2">
      <c r="A24" s="44" t="s">
        <v>13</v>
      </c>
      <c r="B24" s="51"/>
      <c r="C24" s="52" t="s">
        <v>14</v>
      </c>
      <c r="D24" s="56"/>
      <c r="E24" s="57"/>
      <c r="F24" s="50"/>
      <c r="G24" s="50"/>
      <c r="I24" s="55" t="s">
        <v>127</v>
      </c>
    </row>
    <row r="25" spans="1:9" s="33" customFormat="1" ht="12.75" customHeight="1" x14ac:dyDescent="0.2">
      <c r="A25" s="44" t="s">
        <v>15</v>
      </c>
      <c r="B25" s="51"/>
      <c r="C25" s="52" t="s">
        <v>118</v>
      </c>
      <c r="D25" s="56"/>
      <c r="E25" s="46"/>
      <c r="F25" s="50"/>
      <c r="G25" s="50"/>
      <c r="I25" s="55" t="s">
        <v>128</v>
      </c>
    </row>
    <row r="26" spans="1:9" s="33" customFormat="1" ht="12.75" customHeight="1" x14ac:dyDescent="0.2">
      <c r="A26" s="58" t="s">
        <v>92</v>
      </c>
      <c r="B26" s="51"/>
      <c r="C26" s="59" t="s">
        <v>81</v>
      </c>
      <c r="D26" s="53"/>
      <c r="E26" s="46"/>
      <c r="F26" s="50"/>
      <c r="G26" s="50"/>
      <c r="I26" s="55" t="s">
        <v>129</v>
      </c>
    </row>
    <row r="27" spans="1:9" s="33" customFormat="1" ht="12.75" customHeight="1" x14ac:dyDescent="0.2">
      <c r="A27" s="60" t="s">
        <v>16</v>
      </c>
      <c r="B27" s="61" t="s">
        <v>17</v>
      </c>
      <c r="C27" s="62"/>
      <c r="D27" s="63"/>
      <c r="E27" s="46" t="s">
        <v>387</v>
      </c>
      <c r="F27" s="50">
        <f>SUM(F28:F37)</f>
        <v>1004261.34</v>
      </c>
      <c r="G27" s="50">
        <f>SUM(G28:G37)</f>
        <v>1025747.71</v>
      </c>
      <c r="I27" s="55"/>
    </row>
    <row r="28" spans="1:9" s="33" customFormat="1" ht="12.75" customHeight="1" x14ac:dyDescent="0.2">
      <c r="A28" s="44" t="s">
        <v>18</v>
      </c>
      <c r="B28" s="51"/>
      <c r="C28" s="52" t="s">
        <v>19</v>
      </c>
      <c r="D28" s="56"/>
      <c r="E28" s="57"/>
      <c r="F28" s="50"/>
      <c r="G28" s="50"/>
      <c r="I28" s="55" t="s">
        <v>130</v>
      </c>
    </row>
    <row r="29" spans="1:9" s="33" customFormat="1" ht="12.75" customHeight="1" x14ac:dyDescent="0.2">
      <c r="A29" s="44" t="s">
        <v>20</v>
      </c>
      <c r="B29" s="51"/>
      <c r="C29" s="52" t="s">
        <v>21</v>
      </c>
      <c r="D29" s="56"/>
      <c r="E29" s="57"/>
      <c r="F29" s="50">
        <v>880498.29999999993</v>
      </c>
      <c r="G29" s="50">
        <v>888800.94</v>
      </c>
      <c r="I29" s="55" t="s">
        <v>131</v>
      </c>
    </row>
    <row r="30" spans="1:9" s="33" customFormat="1" ht="12.75" customHeight="1" x14ac:dyDescent="0.2">
      <c r="A30" s="44" t="s">
        <v>22</v>
      </c>
      <c r="B30" s="51"/>
      <c r="C30" s="52" t="s">
        <v>23</v>
      </c>
      <c r="D30" s="56"/>
      <c r="E30" s="57"/>
      <c r="F30" s="50">
        <v>48961.57</v>
      </c>
      <c r="G30" s="50">
        <v>51135.11</v>
      </c>
      <c r="I30" s="55" t="s">
        <v>132</v>
      </c>
    </row>
    <row r="31" spans="1:9" s="33" customFormat="1" ht="12.75" customHeight="1" x14ac:dyDescent="0.2">
      <c r="A31" s="44" t="s">
        <v>24</v>
      </c>
      <c r="B31" s="51"/>
      <c r="C31" s="52" t="s">
        <v>25</v>
      </c>
      <c r="D31" s="56"/>
      <c r="E31" s="57"/>
      <c r="F31" s="50"/>
      <c r="G31" s="50"/>
      <c r="I31" s="55" t="s">
        <v>133</v>
      </c>
    </row>
    <row r="32" spans="1:9" s="33" customFormat="1" ht="12.75" customHeight="1" x14ac:dyDescent="0.2">
      <c r="A32" s="44" t="s">
        <v>26</v>
      </c>
      <c r="B32" s="51"/>
      <c r="C32" s="52" t="s">
        <v>27</v>
      </c>
      <c r="D32" s="56"/>
      <c r="E32" s="57"/>
      <c r="F32" s="50"/>
      <c r="G32" s="50"/>
      <c r="I32" s="55" t="s">
        <v>134</v>
      </c>
    </row>
    <row r="33" spans="1:9" s="33" customFormat="1" ht="12.75" customHeight="1" x14ac:dyDescent="0.2">
      <c r="A33" s="44" t="s">
        <v>28</v>
      </c>
      <c r="B33" s="51"/>
      <c r="C33" s="52" t="s">
        <v>29</v>
      </c>
      <c r="D33" s="56"/>
      <c r="E33" s="57"/>
      <c r="F33" s="50">
        <v>7343.75</v>
      </c>
      <c r="G33" s="50">
        <v>8750</v>
      </c>
      <c r="I33" s="55" t="s">
        <v>135</v>
      </c>
    </row>
    <row r="34" spans="1:9" s="33" customFormat="1" ht="12.75" customHeight="1" x14ac:dyDescent="0.2">
      <c r="A34" s="44" t="s">
        <v>30</v>
      </c>
      <c r="B34" s="51"/>
      <c r="C34" s="52" t="s">
        <v>31</v>
      </c>
      <c r="D34" s="56"/>
      <c r="E34" s="57"/>
      <c r="F34" s="50"/>
      <c r="G34" s="50"/>
      <c r="I34" s="55" t="s">
        <v>136</v>
      </c>
    </row>
    <row r="35" spans="1:9" s="33" customFormat="1" ht="12.75" customHeight="1" x14ac:dyDescent="0.2">
      <c r="A35" s="44" t="s">
        <v>32</v>
      </c>
      <c r="B35" s="51"/>
      <c r="C35" s="52" t="s">
        <v>33</v>
      </c>
      <c r="D35" s="56"/>
      <c r="E35" s="57"/>
      <c r="F35" s="50">
        <v>40020.03</v>
      </c>
      <c r="G35" s="50">
        <v>46790.71</v>
      </c>
      <c r="I35" s="55" t="s">
        <v>137</v>
      </c>
    </row>
    <row r="36" spans="1:9" s="33" customFormat="1" ht="12.75" customHeight="1" x14ac:dyDescent="0.2">
      <c r="A36" s="44" t="s">
        <v>34</v>
      </c>
      <c r="B36" s="64"/>
      <c r="C36" s="65" t="s">
        <v>383</v>
      </c>
      <c r="D36" s="66"/>
      <c r="E36" s="57"/>
      <c r="F36" s="50">
        <v>13440.900000000001</v>
      </c>
      <c r="G36" s="50">
        <v>16274.160000000002</v>
      </c>
      <c r="I36" s="55" t="s">
        <v>138</v>
      </c>
    </row>
    <row r="37" spans="1:9" s="33" customFormat="1" ht="12.75" customHeight="1" x14ac:dyDescent="0.2">
      <c r="A37" s="44" t="s">
        <v>35</v>
      </c>
      <c r="B37" s="51"/>
      <c r="C37" s="52" t="s">
        <v>120</v>
      </c>
      <c r="D37" s="56"/>
      <c r="E37" s="46"/>
      <c r="F37" s="50">
        <v>13996.79</v>
      </c>
      <c r="G37" s="50">
        <v>13996.79</v>
      </c>
      <c r="I37" s="55" t="s">
        <v>139</v>
      </c>
    </row>
    <row r="38" spans="1:9" s="33" customFormat="1" ht="12.75" customHeight="1" x14ac:dyDescent="0.2">
      <c r="A38" s="46" t="s">
        <v>36</v>
      </c>
      <c r="B38" s="67" t="s">
        <v>37</v>
      </c>
      <c r="C38" s="67"/>
      <c r="D38" s="68"/>
      <c r="E38" s="46"/>
      <c r="F38" s="50"/>
      <c r="G38" s="50"/>
      <c r="I38" s="55" t="s">
        <v>140</v>
      </c>
    </row>
    <row r="39" spans="1:9" s="33" customFormat="1" ht="12.75" customHeight="1" x14ac:dyDescent="0.2">
      <c r="A39" s="46" t="s">
        <v>44</v>
      </c>
      <c r="B39" s="67" t="s">
        <v>180</v>
      </c>
      <c r="C39" s="67"/>
      <c r="D39" s="68"/>
      <c r="E39" s="69"/>
      <c r="F39" s="50"/>
      <c r="G39" s="50"/>
      <c r="I39" s="55" t="s">
        <v>141</v>
      </c>
    </row>
    <row r="40" spans="1:9" s="33" customFormat="1" ht="12.75" customHeight="1" x14ac:dyDescent="0.2">
      <c r="A40" s="40" t="s">
        <v>45</v>
      </c>
      <c r="B40" s="41" t="s">
        <v>46</v>
      </c>
      <c r="C40" s="42"/>
      <c r="D40" s="43"/>
      <c r="E40" s="57"/>
      <c r="F40" s="50"/>
      <c r="G40" s="50"/>
      <c r="I40" s="55" t="s">
        <v>142</v>
      </c>
    </row>
    <row r="41" spans="1:9" s="33" customFormat="1" ht="12.75" customHeight="1" x14ac:dyDescent="0.2">
      <c r="A41" s="38" t="s">
        <v>47</v>
      </c>
      <c r="B41" s="70" t="s">
        <v>48</v>
      </c>
      <c r="C41" s="71"/>
      <c r="D41" s="72"/>
      <c r="E41" s="46"/>
      <c r="F41" s="45">
        <f>SUM(F42,F48,F49,F56,F57)</f>
        <v>19774.96</v>
      </c>
      <c r="G41" s="45">
        <f>SUM(G42,G48,G49,G56,G57)</f>
        <v>6877.65</v>
      </c>
      <c r="I41" s="73"/>
    </row>
    <row r="42" spans="1:9" s="33" customFormat="1" ht="12.75" customHeight="1" x14ac:dyDescent="0.2">
      <c r="A42" s="74" t="s">
        <v>9</v>
      </c>
      <c r="B42" s="75" t="s">
        <v>49</v>
      </c>
      <c r="C42" s="76"/>
      <c r="D42" s="77"/>
      <c r="E42" s="46" t="s">
        <v>388</v>
      </c>
      <c r="F42" s="50">
        <f>SUM(F43:F47)</f>
        <v>403.46</v>
      </c>
      <c r="G42" s="50">
        <f>SUM(G43:G47)</f>
        <v>2068.2800000000002</v>
      </c>
      <c r="I42" s="55"/>
    </row>
    <row r="43" spans="1:9" s="33" customFormat="1" ht="12.75" customHeight="1" x14ac:dyDescent="0.2">
      <c r="A43" s="78" t="s">
        <v>10</v>
      </c>
      <c r="B43" s="64"/>
      <c r="C43" s="65" t="s">
        <v>50</v>
      </c>
      <c r="D43" s="66"/>
      <c r="E43" s="57"/>
      <c r="F43" s="50"/>
      <c r="G43" s="50"/>
      <c r="I43" s="55" t="s">
        <v>143</v>
      </c>
    </row>
    <row r="44" spans="1:9" s="33" customFormat="1" ht="12.75" customHeight="1" x14ac:dyDescent="0.2">
      <c r="A44" s="78" t="s">
        <v>12</v>
      </c>
      <c r="B44" s="64"/>
      <c r="C44" s="65" t="s">
        <v>90</v>
      </c>
      <c r="D44" s="66"/>
      <c r="E44" s="57"/>
      <c r="F44" s="50">
        <v>403.46</v>
      </c>
      <c r="G44" s="50">
        <v>2068.2800000000002</v>
      </c>
      <c r="I44" s="55" t="s">
        <v>144</v>
      </c>
    </row>
    <row r="45" spans="1:9" s="33" customFormat="1" x14ac:dyDescent="0.2">
      <c r="A45" s="78" t="s">
        <v>13</v>
      </c>
      <c r="B45" s="64"/>
      <c r="C45" s="65" t="s">
        <v>114</v>
      </c>
      <c r="D45" s="66"/>
      <c r="E45" s="57"/>
      <c r="F45" s="50"/>
      <c r="G45" s="50"/>
      <c r="I45" s="55" t="s">
        <v>145</v>
      </c>
    </row>
    <row r="46" spans="1:9" s="33" customFormat="1" x14ac:dyDescent="0.2">
      <c r="A46" s="78" t="s">
        <v>15</v>
      </c>
      <c r="B46" s="64"/>
      <c r="C46" s="65" t="s">
        <v>119</v>
      </c>
      <c r="D46" s="66"/>
      <c r="E46" s="57"/>
      <c r="F46" s="50"/>
      <c r="G46" s="50"/>
      <c r="I46" s="55" t="s">
        <v>146</v>
      </c>
    </row>
    <row r="47" spans="1:9" s="33" customFormat="1" ht="12.75" customHeight="1" x14ac:dyDescent="0.2">
      <c r="A47" s="78" t="s">
        <v>92</v>
      </c>
      <c r="B47" s="71"/>
      <c r="C47" s="164" t="s">
        <v>102</v>
      </c>
      <c r="D47" s="165"/>
      <c r="E47" s="57"/>
      <c r="F47" s="50"/>
      <c r="G47" s="50"/>
      <c r="I47" s="55" t="s">
        <v>147</v>
      </c>
    </row>
    <row r="48" spans="1:9" s="33" customFormat="1" ht="12.75" customHeight="1" x14ac:dyDescent="0.2">
      <c r="A48" s="74" t="s">
        <v>16</v>
      </c>
      <c r="B48" s="79" t="s">
        <v>108</v>
      </c>
      <c r="C48" s="80"/>
      <c r="D48" s="81"/>
      <c r="E48" s="46"/>
      <c r="F48" s="50"/>
      <c r="G48" s="50"/>
      <c r="I48" s="55" t="s">
        <v>148</v>
      </c>
    </row>
    <row r="49" spans="1:9" s="33" customFormat="1" ht="12.75" customHeight="1" x14ac:dyDescent="0.2">
      <c r="A49" s="74" t="s">
        <v>36</v>
      </c>
      <c r="B49" s="75" t="s">
        <v>384</v>
      </c>
      <c r="C49" s="76"/>
      <c r="D49" s="77"/>
      <c r="E49" s="46" t="s">
        <v>389</v>
      </c>
      <c r="F49" s="50">
        <f>SUM(F50:F55)</f>
        <v>18821.14</v>
      </c>
      <c r="G49" s="50">
        <f>SUM(G50:G55)</f>
        <v>4430.54</v>
      </c>
      <c r="I49" s="55"/>
    </row>
    <row r="50" spans="1:9" s="33" customFormat="1" ht="12.75" customHeight="1" x14ac:dyDescent="0.2">
      <c r="A50" s="78" t="s">
        <v>38</v>
      </c>
      <c r="B50" s="76"/>
      <c r="C50" s="82" t="s">
        <v>82</v>
      </c>
      <c r="D50" s="83"/>
      <c r="E50" s="46"/>
      <c r="F50" s="50"/>
      <c r="G50" s="50"/>
      <c r="I50" s="55" t="s">
        <v>149</v>
      </c>
    </row>
    <row r="51" spans="1:9" s="33" customFormat="1" ht="12.75" customHeight="1" x14ac:dyDescent="0.2">
      <c r="A51" s="84" t="s">
        <v>39</v>
      </c>
      <c r="B51" s="64"/>
      <c r="C51" s="65" t="s">
        <v>51</v>
      </c>
      <c r="D51" s="85"/>
      <c r="E51" s="86"/>
      <c r="F51" s="50"/>
      <c r="G51" s="50"/>
      <c r="I51" s="55" t="s">
        <v>150</v>
      </c>
    </row>
    <row r="52" spans="1:9" s="33" customFormat="1" ht="12.75" customHeight="1" x14ac:dyDescent="0.2">
      <c r="A52" s="78" t="s">
        <v>40</v>
      </c>
      <c r="B52" s="64"/>
      <c r="C52" s="65" t="s">
        <v>52</v>
      </c>
      <c r="D52" s="66"/>
      <c r="E52" s="87"/>
      <c r="F52" s="50"/>
      <c r="G52" s="50"/>
      <c r="I52" s="55" t="s">
        <v>151</v>
      </c>
    </row>
    <row r="53" spans="1:9" s="33" customFormat="1" ht="12.75" customHeight="1" x14ac:dyDescent="0.2">
      <c r="A53" s="78" t="s">
        <v>41</v>
      </c>
      <c r="B53" s="64"/>
      <c r="C53" s="164" t="s">
        <v>89</v>
      </c>
      <c r="D53" s="165"/>
      <c r="E53" s="87"/>
      <c r="F53" s="50"/>
      <c r="G53" s="50"/>
      <c r="I53" s="55" t="s">
        <v>152</v>
      </c>
    </row>
    <row r="54" spans="1:9" s="33" customFormat="1" ht="12.75" customHeight="1" x14ac:dyDescent="0.2">
      <c r="A54" s="78" t="s">
        <v>42</v>
      </c>
      <c r="B54" s="64"/>
      <c r="C54" s="65" t="s">
        <v>83</v>
      </c>
      <c r="D54" s="66"/>
      <c r="E54" s="87"/>
      <c r="F54" s="50">
        <v>18821.14</v>
      </c>
      <c r="G54" s="50">
        <v>4430.54</v>
      </c>
      <c r="I54" s="55" t="s">
        <v>153</v>
      </c>
    </row>
    <row r="55" spans="1:9" s="33" customFormat="1" ht="12.75" customHeight="1" x14ac:dyDescent="0.2">
      <c r="A55" s="78" t="s">
        <v>43</v>
      </c>
      <c r="B55" s="64"/>
      <c r="C55" s="65" t="s">
        <v>53</v>
      </c>
      <c r="D55" s="66"/>
      <c r="E55" s="46"/>
      <c r="F55" s="50"/>
      <c r="G55" s="50"/>
      <c r="I55" s="55" t="s">
        <v>154</v>
      </c>
    </row>
    <row r="56" spans="1:9" s="33" customFormat="1" ht="12.75" customHeight="1" x14ac:dyDescent="0.2">
      <c r="A56" s="74" t="s">
        <v>44</v>
      </c>
      <c r="B56" s="88" t="s">
        <v>54</v>
      </c>
      <c r="C56" s="88"/>
      <c r="D56" s="89"/>
      <c r="E56" s="87"/>
      <c r="F56" s="50"/>
      <c r="G56" s="50"/>
      <c r="I56" s="55" t="s">
        <v>155</v>
      </c>
    </row>
    <row r="57" spans="1:9" s="33" customFormat="1" ht="12.75" customHeight="1" x14ac:dyDescent="0.2">
      <c r="A57" s="74" t="s">
        <v>55</v>
      </c>
      <c r="B57" s="88" t="s">
        <v>56</v>
      </c>
      <c r="C57" s="88"/>
      <c r="D57" s="89"/>
      <c r="E57" s="46" t="s">
        <v>390</v>
      </c>
      <c r="F57" s="50">
        <v>550.36</v>
      </c>
      <c r="G57" s="50">
        <v>378.83</v>
      </c>
      <c r="I57" s="55" t="s">
        <v>156</v>
      </c>
    </row>
    <row r="58" spans="1:9" s="33" customFormat="1" ht="12.75" customHeight="1" x14ac:dyDescent="0.2">
      <c r="A58" s="46"/>
      <c r="B58" s="61" t="s">
        <v>57</v>
      </c>
      <c r="C58" s="62"/>
      <c r="D58" s="63"/>
      <c r="E58" s="46"/>
      <c r="F58" s="50">
        <f>SUM(F20,F40,F41)</f>
        <v>1024036.2999999999</v>
      </c>
      <c r="G58" s="50">
        <f>SUM(G20,G40,G41)</f>
        <v>1032625.36</v>
      </c>
      <c r="I58" s="55"/>
    </row>
    <row r="59" spans="1:9" s="33" customFormat="1" ht="12.75" customHeight="1" x14ac:dyDescent="0.2">
      <c r="A59" s="40" t="s">
        <v>58</v>
      </c>
      <c r="B59" s="41" t="s">
        <v>59</v>
      </c>
      <c r="C59" s="41"/>
      <c r="D59" s="90"/>
      <c r="E59" s="46" t="s">
        <v>391</v>
      </c>
      <c r="F59" s="45">
        <f>SUM(F60:F63)</f>
        <v>1004960.78</v>
      </c>
      <c r="G59" s="45">
        <f>SUM(G60:G63)</f>
        <v>1028194.82</v>
      </c>
      <c r="I59" s="73"/>
    </row>
    <row r="60" spans="1:9" s="33" customFormat="1" ht="12.75" customHeight="1" x14ac:dyDescent="0.2">
      <c r="A60" s="46" t="s">
        <v>9</v>
      </c>
      <c r="B60" s="67" t="s">
        <v>60</v>
      </c>
      <c r="C60" s="67"/>
      <c r="D60" s="68"/>
      <c r="E60" s="46"/>
      <c r="F60" s="50">
        <v>201254.56</v>
      </c>
      <c r="G60" s="50">
        <v>203675.83</v>
      </c>
      <c r="I60" s="55" t="s">
        <v>174</v>
      </c>
    </row>
    <row r="61" spans="1:9" s="33" customFormat="1" ht="12.75" customHeight="1" x14ac:dyDescent="0.2">
      <c r="A61" s="60" t="s">
        <v>16</v>
      </c>
      <c r="B61" s="61" t="s">
        <v>61</v>
      </c>
      <c r="C61" s="62"/>
      <c r="D61" s="63"/>
      <c r="E61" s="60"/>
      <c r="F61" s="50">
        <v>561396.54</v>
      </c>
      <c r="G61" s="50">
        <v>580532.64999999991</v>
      </c>
      <c r="I61" s="55" t="s">
        <v>175</v>
      </c>
    </row>
    <row r="62" spans="1:9" s="33" customFormat="1" ht="12.75" customHeight="1" x14ac:dyDescent="0.2">
      <c r="A62" s="46" t="s">
        <v>36</v>
      </c>
      <c r="B62" s="166" t="s">
        <v>103</v>
      </c>
      <c r="C62" s="167"/>
      <c r="D62" s="168"/>
      <c r="E62" s="46"/>
      <c r="F62" s="50">
        <v>236157.85</v>
      </c>
      <c r="G62" s="50">
        <v>237717.19</v>
      </c>
      <c r="I62" s="55" t="s">
        <v>176</v>
      </c>
    </row>
    <row r="63" spans="1:9" s="33" customFormat="1" ht="12.75" customHeight="1" x14ac:dyDescent="0.2">
      <c r="A63" s="46" t="s">
        <v>95</v>
      </c>
      <c r="B63" s="67" t="s">
        <v>62</v>
      </c>
      <c r="C63" s="51"/>
      <c r="D63" s="91"/>
      <c r="E63" s="46"/>
      <c r="F63" s="50">
        <v>6151.83</v>
      </c>
      <c r="G63" s="50">
        <v>6269.1500000000005</v>
      </c>
      <c r="I63" s="55" t="s">
        <v>177</v>
      </c>
    </row>
    <row r="64" spans="1:9" s="33" customFormat="1" ht="12.75" customHeight="1" x14ac:dyDescent="0.2">
      <c r="A64" s="40" t="s">
        <v>63</v>
      </c>
      <c r="B64" s="41" t="s">
        <v>64</v>
      </c>
      <c r="C64" s="42"/>
      <c r="D64" s="43"/>
      <c r="E64" s="46"/>
      <c r="F64" s="45">
        <f>SUM(F65,F69)</f>
        <v>18389.259999999998</v>
      </c>
      <c r="G64" s="45">
        <f>SUM(G65,G69)</f>
        <v>4430.54</v>
      </c>
      <c r="I64" s="73"/>
    </row>
    <row r="65" spans="1:9" s="33" customFormat="1" ht="12.75" customHeight="1" x14ac:dyDescent="0.2">
      <c r="A65" s="46" t="s">
        <v>9</v>
      </c>
      <c r="B65" s="47" t="s">
        <v>65</v>
      </c>
      <c r="C65" s="92"/>
      <c r="D65" s="93"/>
      <c r="E65" s="46"/>
      <c r="F65" s="50">
        <f>SUM(F66:F68)</f>
        <v>0</v>
      </c>
      <c r="G65" s="50">
        <f>SUM(G66:G68)</f>
        <v>0</v>
      </c>
      <c r="I65" s="55"/>
    </row>
    <row r="66" spans="1:9" s="33" customFormat="1" x14ac:dyDescent="0.2">
      <c r="A66" s="44" t="s">
        <v>10</v>
      </c>
      <c r="B66" s="94"/>
      <c r="C66" s="52" t="s">
        <v>97</v>
      </c>
      <c r="D66" s="95"/>
      <c r="E66" s="87"/>
      <c r="F66" s="50"/>
      <c r="G66" s="50"/>
      <c r="I66" s="55" t="s">
        <v>178</v>
      </c>
    </row>
    <row r="67" spans="1:9" s="33" customFormat="1" ht="12.75" customHeight="1" x14ac:dyDescent="0.2">
      <c r="A67" s="44" t="s">
        <v>12</v>
      </c>
      <c r="B67" s="51"/>
      <c r="C67" s="52" t="s">
        <v>66</v>
      </c>
      <c r="D67" s="56"/>
      <c r="E67" s="46"/>
      <c r="F67" s="50"/>
      <c r="G67" s="50"/>
      <c r="I67" s="55" t="s">
        <v>157</v>
      </c>
    </row>
    <row r="68" spans="1:9" s="33" customFormat="1" ht="12.75" customHeight="1" x14ac:dyDescent="0.2">
      <c r="A68" s="44" t="s">
        <v>101</v>
      </c>
      <c r="B68" s="51"/>
      <c r="C68" s="52" t="s">
        <v>67</v>
      </c>
      <c r="D68" s="56"/>
      <c r="E68" s="69"/>
      <c r="F68" s="50"/>
      <c r="G68" s="50"/>
      <c r="I68" s="55" t="s">
        <v>158</v>
      </c>
    </row>
    <row r="69" spans="1:9" s="99" customFormat="1" ht="12.75" customHeight="1" x14ac:dyDescent="0.2">
      <c r="A69" s="74" t="s">
        <v>16</v>
      </c>
      <c r="B69" s="96" t="s">
        <v>68</v>
      </c>
      <c r="C69" s="97"/>
      <c r="D69" s="98"/>
      <c r="E69" s="74" t="s">
        <v>392</v>
      </c>
      <c r="F69" s="50">
        <f>SUM(F70:F75,F78:F83)</f>
        <v>18389.259999999998</v>
      </c>
      <c r="G69" s="50">
        <f>SUM(G70:G75,G78:G83)</f>
        <v>4430.54</v>
      </c>
      <c r="I69" s="55"/>
    </row>
    <row r="70" spans="1:9" s="33" customFormat="1" ht="12.75" customHeight="1" x14ac:dyDescent="0.2">
      <c r="A70" s="44" t="s">
        <v>18</v>
      </c>
      <c r="B70" s="51"/>
      <c r="C70" s="52" t="s">
        <v>100</v>
      </c>
      <c r="D70" s="53"/>
      <c r="E70" s="46"/>
      <c r="F70" s="50"/>
      <c r="G70" s="50"/>
      <c r="I70" s="55" t="s">
        <v>159</v>
      </c>
    </row>
    <row r="71" spans="1:9" s="33" customFormat="1" ht="12.75" customHeight="1" x14ac:dyDescent="0.2">
      <c r="A71" s="44" t="s">
        <v>20</v>
      </c>
      <c r="B71" s="94"/>
      <c r="C71" s="52" t="s">
        <v>106</v>
      </c>
      <c r="D71" s="95"/>
      <c r="E71" s="87"/>
      <c r="F71" s="50"/>
      <c r="G71" s="50"/>
      <c r="I71" s="55" t="s">
        <v>160</v>
      </c>
    </row>
    <row r="72" spans="1:9" s="33" customFormat="1" x14ac:dyDescent="0.2">
      <c r="A72" s="44" t="s">
        <v>22</v>
      </c>
      <c r="B72" s="94"/>
      <c r="C72" s="52" t="s">
        <v>98</v>
      </c>
      <c r="D72" s="95"/>
      <c r="E72" s="87"/>
      <c r="F72" s="50"/>
      <c r="G72" s="50"/>
      <c r="I72" s="55" t="s">
        <v>161</v>
      </c>
    </row>
    <row r="73" spans="1:9" s="33" customFormat="1" x14ac:dyDescent="0.2">
      <c r="A73" s="100" t="s">
        <v>24</v>
      </c>
      <c r="B73" s="76"/>
      <c r="C73" s="101" t="s">
        <v>84</v>
      </c>
      <c r="D73" s="83"/>
      <c r="E73" s="87"/>
      <c r="F73" s="50"/>
      <c r="G73" s="50"/>
      <c r="I73" s="55" t="s">
        <v>162</v>
      </c>
    </row>
    <row r="74" spans="1:9" s="33" customFormat="1" x14ac:dyDescent="0.2">
      <c r="A74" s="46" t="s">
        <v>26</v>
      </c>
      <c r="B74" s="59"/>
      <c r="C74" s="59" t="s">
        <v>85</v>
      </c>
      <c r="D74" s="53"/>
      <c r="E74" s="102"/>
      <c r="F74" s="50"/>
      <c r="G74" s="50"/>
      <c r="I74" s="55" t="s">
        <v>163</v>
      </c>
    </row>
    <row r="75" spans="1:9" s="33" customFormat="1" ht="12.75" customHeight="1" x14ac:dyDescent="0.2">
      <c r="A75" s="103" t="s">
        <v>28</v>
      </c>
      <c r="B75" s="97"/>
      <c r="C75" s="104" t="s">
        <v>99</v>
      </c>
      <c r="D75" s="105"/>
      <c r="E75" s="46"/>
      <c r="F75" s="50">
        <f>SUM(F76,F77)</f>
        <v>0</v>
      </c>
      <c r="G75" s="50">
        <f>SUM(G76,G77)</f>
        <v>0</v>
      </c>
      <c r="I75" s="55"/>
    </row>
    <row r="76" spans="1:9" s="33" customFormat="1" ht="12.75" customHeight="1" x14ac:dyDescent="0.2">
      <c r="A76" s="78" t="s">
        <v>122</v>
      </c>
      <c r="B76" s="64"/>
      <c r="C76" s="85"/>
      <c r="D76" s="66" t="s">
        <v>69</v>
      </c>
      <c r="E76" s="87"/>
      <c r="F76" s="50"/>
      <c r="G76" s="50"/>
      <c r="I76" s="55" t="s">
        <v>164</v>
      </c>
    </row>
    <row r="77" spans="1:9" s="33" customFormat="1" ht="12.75" customHeight="1" x14ac:dyDescent="0.2">
      <c r="A77" s="78" t="s">
        <v>123</v>
      </c>
      <c r="B77" s="64"/>
      <c r="C77" s="85"/>
      <c r="D77" s="66" t="s">
        <v>70</v>
      </c>
      <c r="E77" s="57"/>
      <c r="F77" s="50"/>
      <c r="G77" s="50"/>
      <c r="I77" s="55" t="s">
        <v>186</v>
      </c>
    </row>
    <row r="78" spans="1:9" s="33" customFormat="1" ht="12.75" customHeight="1" x14ac:dyDescent="0.2">
      <c r="A78" s="78" t="s">
        <v>30</v>
      </c>
      <c r="B78" s="80"/>
      <c r="C78" s="106" t="s">
        <v>71</v>
      </c>
      <c r="D78" s="107"/>
      <c r="E78" s="57"/>
      <c r="F78" s="50"/>
      <c r="G78" s="50"/>
      <c r="I78" s="55" t="s">
        <v>165</v>
      </c>
    </row>
    <row r="79" spans="1:9" s="33" customFormat="1" ht="12.75" customHeight="1" x14ac:dyDescent="0.2">
      <c r="A79" s="78" t="s">
        <v>32</v>
      </c>
      <c r="B79" s="108"/>
      <c r="C79" s="65" t="s">
        <v>110</v>
      </c>
      <c r="D79" s="109"/>
      <c r="E79" s="87"/>
      <c r="F79" s="50"/>
      <c r="G79" s="50"/>
      <c r="I79" s="55" t="s">
        <v>166</v>
      </c>
    </row>
    <row r="80" spans="1:9" s="33" customFormat="1" ht="12.75" customHeight="1" x14ac:dyDescent="0.2">
      <c r="A80" s="78" t="s">
        <v>34</v>
      </c>
      <c r="B80" s="51"/>
      <c r="C80" s="52" t="s">
        <v>72</v>
      </c>
      <c r="D80" s="56"/>
      <c r="E80" s="87"/>
      <c r="F80" s="50">
        <v>535.24</v>
      </c>
      <c r="G80" s="50">
        <v>132.52000000000001</v>
      </c>
      <c r="I80" s="55" t="s">
        <v>167</v>
      </c>
    </row>
    <row r="81" spans="1:9" s="33" customFormat="1" ht="12.75" customHeight="1" x14ac:dyDescent="0.2">
      <c r="A81" s="78" t="s">
        <v>35</v>
      </c>
      <c r="B81" s="51"/>
      <c r="C81" s="52" t="s">
        <v>73</v>
      </c>
      <c r="D81" s="56"/>
      <c r="E81" s="87"/>
      <c r="F81" s="50">
        <v>13614.39</v>
      </c>
      <c r="G81" s="50">
        <v>58.39</v>
      </c>
      <c r="I81" s="55" t="s">
        <v>185</v>
      </c>
    </row>
    <row r="82" spans="1:9" s="33" customFormat="1" ht="12.75" customHeight="1" x14ac:dyDescent="0.2">
      <c r="A82" s="44" t="s">
        <v>121</v>
      </c>
      <c r="B82" s="64"/>
      <c r="C82" s="65" t="s">
        <v>91</v>
      </c>
      <c r="D82" s="66"/>
      <c r="E82" s="87"/>
      <c r="F82" s="50">
        <v>4239.63</v>
      </c>
      <c r="G82" s="50">
        <v>4239.63</v>
      </c>
      <c r="I82" s="55" t="s">
        <v>184</v>
      </c>
    </row>
    <row r="83" spans="1:9" s="33" customFormat="1" ht="12.75" customHeight="1" x14ac:dyDescent="0.2">
      <c r="A83" s="44" t="s">
        <v>124</v>
      </c>
      <c r="B83" s="51"/>
      <c r="C83" s="52" t="s">
        <v>74</v>
      </c>
      <c r="D83" s="56"/>
      <c r="E83" s="69"/>
      <c r="F83" s="50"/>
      <c r="G83" s="50"/>
      <c r="I83" s="55" t="s">
        <v>168</v>
      </c>
    </row>
    <row r="84" spans="1:9" s="33" customFormat="1" ht="12.75" customHeight="1" x14ac:dyDescent="0.2">
      <c r="A84" s="40" t="s">
        <v>75</v>
      </c>
      <c r="B84" s="110" t="s">
        <v>76</v>
      </c>
      <c r="C84" s="111"/>
      <c r="D84" s="112"/>
      <c r="E84" s="69" t="s">
        <v>393</v>
      </c>
      <c r="F84" s="45">
        <f>SUM(F85,F86,F89,F90)</f>
        <v>686.25999999998021</v>
      </c>
      <c r="G84" s="45">
        <f>SUM(G85,G86,G89,G90)</f>
        <v>-8.7311491370201111E-11</v>
      </c>
      <c r="I84" s="73"/>
    </row>
    <row r="85" spans="1:9" s="33" customFormat="1" ht="12.75" customHeight="1" x14ac:dyDescent="0.2">
      <c r="A85" s="46" t="s">
        <v>9</v>
      </c>
      <c r="B85" s="67" t="s">
        <v>86</v>
      </c>
      <c r="C85" s="51"/>
      <c r="D85" s="91"/>
      <c r="E85" s="69"/>
      <c r="F85" s="50"/>
      <c r="G85" s="50"/>
      <c r="I85" s="55" t="s">
        <v>169</v>
      </c>
    </row>
    <row r="86" spans="1:9" s="33" customFormat="1" ht="12.75" customHeight="1" x14ac:dyDescent="0.2">
      <c r="A86" s="46" t="s">
        <v>16</v>
      </c>
      <c r="B86" s="47" t="s">
        <v>77</v>
      </c>
      <c r="C86" s="92"/>
      <c r="D86" s="93"/>
      <c r="E86" s="46"/>
      <c r="F86" s="50">
        <f>SUM(F87,F88)</f>
        <v>0</v>
      </c>
      <c r="G86" s="50">
        <f>SUM(G87,G88)</f>
        <v>0</v>
      </c>
      <c r="I86" s="55"/>
    </row>
    <row r="87" spans="1:9" s="33" customFormat="1" ht="12.75" customHeight="1" x14ac:dyDescent="0.2">
      <c r="A87" s="44" t="s">
        <v>18</v>
      </c>
      <c r="B87" s="51"/>
      <c r="C87" s="52" t="s">
        <v>78</v>
      </c>
      <c r="D87" s="56"/>
      <c r="E87" s="46"/>
      <c r="F87" s="50"/>
      <c r="G87" s="50"/>
      <c r="I87" s="55" t="s">
        <v>170</v>
      </c>
    </row>
    <row r="88" spans="1:9" s="33" customFormat="1" ht="12.75" customHeight="1" x14ac:dyDescent="0.2">
      <c r="A88" s="44" t="s">
        <v>20</v>
      </c>
      <c r="B88" s="51"/>
      <c r="C88" s="52" t="s">
        <v>79</v>
      </c>
      <c r="D88" s="56"/>
      <c r="E88" s="46"/>
      <c r="F88" s="50"/>
      <c r="G88" s="50"/>
      <c r="I88" s="55" t="s">
        <v>171</v>
      </c>
    </row>
    <row r="89" spans="1:9" s="33" customFormat="1" ht="12.75" customHeight="1" x14ac:dyDescent="0.2">
      <c r="A89" s="74" t="s">
        <v>36</v>
      </c>
      <c r="B89" s="85" t="s">
        <v>107</v>
      </c>
      <c r="C89" s="85"/>
      <c r="D89" s="113"/>
      <c r="E89" s="46"/>
      <c r="F89" s="50"/>
      <c r="G89" s="50"/>
      <c r="I89" s="55" t="s">
        <v>172</v>
      </c>
    </row>
    <row r="90" spans="1:9" s="33" customFormat="1" ht="12.75" customHeight="1" x14ac:dyDescent="0.2">
      <c r="A90" s="60" t="s">
        <v>44</v>
      </c>
      <c r="B90" s="61" t="s">
        <v>80</v>
      </c>
      <c r="C90" s="62"/>
      <c r="D90" s="63"/>
      <c r="E90" s="46"/>
      <c r="F90" s="50">
        <f>SUM(F91,F92)</f>
        <v>686.25999999998021</v>
      </c>
      <c r="G90" s="50">
        <f>SUM(G91,G92)</f>
        <v>-8.7311491370201111E-11</v>
      </c>
      <c r="I90" s="55"/>
    </row>
    <row r="91" spans="1:9" s="33" customFormat="1" ht="12.75" customHeight="1" x14ac:dyDescent="0.2">
      <c r="A91" s="44" t="s">
        <v>115</v>
      </c>
      <c r="B91" s="42"/>
      <c r="C91" s="52" t="s">
        <v>104</v>
      </c>
      <c r="D91" s="114"/>
      <c r="E91" s="57"/>
      <c r="F91" s="50">
        <v>686.25999999998021</v>
      </c>
      <c r="G91" s="50">
        <v>-8.7311491370201111E-11</v>
      </c>
      <c r="I91" s="55" t="s">
        <v>173</v>
      </c>
    </row>
    <row r="92" spans="1:9" s="33" customFormat="1" ht="12.75" customHeight="1" x14ac:dyDescent="0.2">
      <c r="A92" s="44" t="s">
        <v>116</v>
      </c>
      <c r="B92" s="42"/>
      <c r="C92" s="52" t="s">
        <v>105</v>
      </c>
      <c r="D92" s="114"/>
      <c r="E92" s="57"/>
      <c r="F92" s="50"/>
      <c r="G92" s="50"/>
      <c r="I92" s="55" t="s">
        <v>179</v>
      </c>
    </row>
    <row r="93" spans="1:9" s="33" customFormat="1" ht="12.75" customHeight="1" x14ac:dyDescent="0.2">
      <c r="A93" s="40" t="s">
        <v>87</v>
      </c>
      <c r="B93" s="110" t="s">
        <v>88</v>
      </c>
      <c r="C93" s="112"/>
      <c r="D93" s="112"/>
      <c r="E93" s="57"/>
      <c r="F93" s="45"/>
      <c r="G93" s="45"/>
      <c r="I93" s="73"/>
    </row>
    <row r="94" spans="1:9" s="33" customFormat="1" ht="25.5" customHeight="1" x14ac:dyDescent="0.2">
      <c r="A94" s="40"/>
      <c r="B94" s="169" t="s">
        <v>117</v>
      </c>
      <c r="C94" s="170"/>
      <c r="D94" s="165"/>
      <c r="E94" s="46"/>
      <c r="F94" s="115">
        <f>SUM(F59,F64,F84,F93)</f>
        <v>1024036.3</v>
      </c>
      <c r="G94" s="115">
        <f>SUM(G59,G64,G84,G93)</f>
        <v>1032625.3599999999</v>
      </c>
      <c r="I94" s="116"/>
    </row>
    <row r="95" spans="1:9" s="33" customFormat="1" x14ac:dyDescent="0.2">
      <c r="A95" s="117"/>
      <c r="B95" s="118"/>
      <c r="C95" s="118"/>
      <c r="D95" s="118"/>
      <c r="E95" s="118"/>
      <c r="F95" s="29"/>
      <c r="G95" s="29"/>
    </row>
    <row r="96" spans="1:9" s="33" customFormat="1" ht="12.75" customHeight="1" x14ac:dyDescent="0.2">
      <c r="A96" s="172" t="s">
        <v>191</v>
      </c>
      <c r="B96" s="172"/>
      <c r="C96" s="172"/>
      <c r="D96" s="172"/>
      <c r="E96" s="119"/>
      <c r="F96" s="148" t="s">
        <v>192</v>
      </c>
      <c r="G96" s="148"/>
    </row>
    <row r="97" spans="1:8" s="33" customFormat="1" ht="12.75" customHeight="1" x14ac:dyDescent="0.2">
      <c r="A97" s="171" t="s">
        <v>181</v>
      </c>
      <c r="B97" s="171"/>
      <c r="C97" s="171"/>
      <c r="D97" s="171"/>
      <c r="E97" s="29" t="s">
        <v>182</v>
      </c>
      <c r="F97" s="147" t="s">
        <v>111</v>
      </c>
      <c r="G97" s="147"/>
    </row>
    <row r="98" spans="1:8" s="33" customFormat="1" x14ac:dyDescent="0.2">
      <c r="A98" s="37"/>
      <c r="B98" s="37"/>
      <c r="C98" s="37"/>
      <c r="D98" s="37"/>
      <c r="E98" s="37"/>
      <c r="F98" s="37"/>
      <c r="G98" s="37"/>
    </row>
    <row r="99" spans="1:8" s="33" customFormat="1" ht="12.75" customHeight="1" x14ac:dyDescent="0.2">
      <c r="A99" s="174" t="s">
        <v>193</v>
      </c>
      <c r="B99" s="174"/>
      <c r="C99" s="174"/>
      <c r="D99" s="174"/>
      <c r="E99" s="120"/>
      <c r="F99" s="157" t="s">
        <v>194</v>
      </c>
      <c r="G99" s="157"/>
    </row>
    <row r="100" spans="1:8" s="33" customFormat="1" ht="12.75" customHeight="1" x14ac:dyDescent="0.2">
      <c r="A100" s="173" t="s">
        <v>183</v>
      </c>
      <c r="B100" s="173"/>
      <c r="C100" s="173"/>
      <c r="D100" s="173"/>
      <c r="E100" s="99" t="s">
        <v>182</v>
      </c>
      <c r="F100" s="156" t="s">
        <v>111</v>
      </c>
      <c r="G100" s="156"/>
    </row>
    <row r="101" spans="1:8" s="33" customFormat="1" x14ac:dyDescent="0.2">
      <c r="A101" s="121"/>
      <c r="B101" s="121"/>
      <c r="C101" s="121"/>
      <c r="D101" s="121"/>
      <c r="E101" s="122"/>
      <c r="F101" s="37"/>
      <c r="G101" s="37"/>
    </row>
    <row r="102" spans="1:8" s="33" customFormat="1" x14ac:dyDescent="0.2">
      <c r="A102" s="121"/>
      <c r="B102" s="121"/>
      <c r="C102" s="121"/>
      <c r="D102" s="121"/>
      <c r="E102" s="122"/>
      <c r="F102" s="37"/>
      <c r="G102" s="37"/>
    </row>
    <row r="103" spans="1:8" s="33" customFormat="1" ht="12.75" customHeight="1" x14ac:dyDescent="0.2">
      <c r="E103" s="29"/>
      <c r="H103" s="123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" right="0" top="0" bottom="0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50D87-02A1-4BB1-8B9A-E7AEE3CBBFDA}">
  <dimension ref="A1:J67"/>
  <sheetViews>
    <sheetView topLeftCell="A34" workbookViewId="0">
      <selection activeCell="U40" sqref="U40"/>
    </sheetView>
  </sheetViews>
  <sheetFormatPr defaultColWidth="10.85546875" defaultRowHeight="12.75" x14ac:dyDescent="0.2"/>
  <cols>
    <col min="1" max="4" width="10.85546875" style="27"/>
    <col min="5" max="5" width="17.85546875" style="27" customWidth="1"/>
    <col min="6" max="16384" width="10.85546875" style="27"/>
  </cols>
  <sheetData>
    <row r="1" spans="1:8" x14ac:dyDescent="0.2">
      <c r="F1" s="2"/>
      <c r="G1" s="2"/>
    </row>
    <row r="2" spans="1:8" ht="15.75" x14ac:dyDescent="0.2">
      <c r="C2" s="3"/>
      <c r="F2" s="4" t="s">
        <v>195</v>
      </c>
      <c r="G2" s="5"/>
      <c r="H2" s="5"/>
    </row>
    <row r="3" spans="1:8" ht="15.75" x14ac:dyDescent="0.2">
      <c r="F3" s="4" t="s">
        <v>112</v>
      </c>
      <c r="G3" s="5"/>
      <c r="H3" s="5"/>
    </row>
    <row r="5" spans="1:8" ht="15.75" x14ac:dyDescent="0.2">
      <c r="A5" s="177" t="s">
        <v>196</v>
      </c>
      <c r="B5" s="178"/>
      <c r="C5" s="178"/>
      <c r="D5" s="178"/>
      <c r="E5" s="178"/>
      <c r="F5" s="178"/>
      <c r="G5" s="178"/>
      <c r="H5" s="178"/>
    </row>
    <row r="6" spans="1:8" ht="15.75" x14ac:dyDescent="0.2">
      <c r="A6" s="179" t="s">
        <v>197</v>
      </c>
      <c r="B6" s="178"/>
      <c r="C6" s="178"/>
      <c r="D6" s="178"/>
      <c r="E6" s="178"/>
      <c r="F6" s="178"/>
      <c r="G6" s="178"/>
      <c r="H6" s="178"/>
    </row>
    <row r="7" spans="1:8" ht="15.75" x14ac:dyDescent="0.2">
      <c r="A7" s="180" t="s">
        <v>188</v>
      </c>
      <c r="B7" s="181"/>
      <c r="C7" s="181"/>
      <c r="D7" s="181"/>
      <c r="E7" s="181"/>
      <c r="F7" s="181"/>
      <c r="G7" s="181"/>
      <c r="H7" s="181"/>
    </row>
    <row r="8" spans="1:8" ht="15" x14ac:dyDescent="0.2">
      <c r="A8" s="175" t="s">
        <v>198</v>
      </c>
      <c r="B8" s="176"/>
      <c r="C8" s="176"/>
      <c r="D8" s="176"/>
      <c r="E8" s="176"/>
      <c r="F8" s="176"/>
      <c r="G8" s="176"/>
      <c r="H8" s="176"/>
    </row>
    <row r="9" spans="1:8" ht="15" x14ac:dyDescent="0.2">
      <c r="A9" s="175" t="s">
        <v>199</v>
      </c>
      <c r="B9" s="176"/>
      <c r="C9" s="176"/>
      <c r="D9" s="176"/>
      <c r="E9" s="176"/>
      <c r="F9" s="176"/>
      <c r="G9" s="176"/>
      <c r="H9" s="176"/>
    </row>
    <row r="10" spans="1:8" ht="15" x14ac:dyDescent="0.2">
      <c r="A10" s="175" t="s">
        <v>200</v>
      </c>
      <c r="B10" s="176"/>
      <c r="C10" s="176"/>
      <c r="D10" s="176"/>
      <c r="E10" s="176"/>
      <c r="F10" s="176"/>
      <c r="G10" s="176"/>
      <c r="H10" s="176"/>
    </row>
    <row r="11" spans="1:8" ht="15" x14ac:dyDescent="0.2">
      <c r="A11" s="175" t="s">
        <v>201</v>
      </c>
      <c r="B11" s="178"/>
      <c r="C11" s="178"/>
      <c r="D11" s="178"/>
      <c r="E11" s="178"/>
      <c r="F11" s="178"/>
      <c r="G11" s="178"/>
      <c r="H11" s="178"/>
    </row>
    <row r="12" spans="1:8" ht="15" x14ac:dyDescent="0.2">
      <c r="A12" s="183"/>
      <c r="B12" s="176"/>
      <c r="C12" s="176"/>
      <c r="D12" s="176"/>
      <c r="E12" s="176"/>
      <c r="F12" s="176"/>
      <c r="G12" s="176"/>
      <c r="H12" s="176"/>
    </row>
    <row r="13" spans="1:8" ht="14.25" x14ac:dyDescent="0.2">
      <c r="A13" s="184" t="s">
        <v>202</v>
      </c>
      <c r="B13" s="185"/>
      <c r="C13" s="185"/>
      <c r="D13" s="185"/>
      <c r="E13" s="185"/>
      <c r="F13" s="185"/>
      <c r="G13" s="185"/>
      <c r="H13" s="185"/>
    </row>
    <row r="14" spans="1:8" ht="15" x14ac:dyDescent="0.2">
      <c r="A14" s="175"/>
      <c r="B14" s="176"/>
      <c r="C14" s="176"/>
      <c r="D14" s="176"/>
      <c r="E14" s="176"/>
      <c r="F14" s="176"/>
      <c r="G14" s="176"/>
      <c r="H14" s="176"/>
    </row>
    <row r="15" spans="1:8" ht="14.25" x14ac:dyDescent="0.2">
      <c r="A15" s="184" t="s">
        <v>189</v>
      </c>
      <c r="B15" s="185"/>
      <c r="C15" s="185"/>
      <c r="D15" s="185"/>
      <c r="E15" s="185"/>
      <c r="F15" s="185"/>
      <c r="G15" s="185"/>
      <c r="H15" s="185"/>
    </row>
    <row r="16" spans="1:8" ht="9.75" customHeight="1" x14ac:dyDescent="0.2">
      <c r="A16" s="26"/>
      <c r="B16" s="4"/>
      <c r="C16" s="4"/>
      <c r="D16" s="4"/>
      <c r="E16" s="4"/>
      <c r="F16" s="4"/>
      <c r="G16" s="4"/>
      <c r="H16" s="4"/>
    </row>
    <row r="17" spans="1:10" ht="15" x14ac:dyDescent="0.2">
      <c r="A17" s="186" t="s">
        <v>203</v>
      </c>
      <c r="B17" s="176"/>
      <c r="C17" s="176"/>
      <c r="D17" s="176"/>
      <c r="E17" s="176"/>
      <c r="F17" s="176"/>
      <c r="G17" s="176"/>
      <c r="H17" s="176"/>
    </row>
    <row r="18" spans="1:10" ht="15" x14ac:dyDescent="0.2">
      <c r="A18" s="175" t="s">
        <v>1</v>
      </c>
      <c r="B18" s="176"/>
      <c r="C18" s="176"/>
      <c r="D18" s="176"/>
      <c r="E18" s="176"/>
      <c r="F18" s="176"/>
      <c r="G18" s="176"/>
      <c r="H18" s="176"/>
    </row>
    <row r="19" spans="1:10" s="4" customFormat="1" ht="15" x14ac:dyDescent="0.2">
      <c r="A19" s="187" t="s">
        <v>187</v>
      </c>
      <c r="B19" s="176"/>
      <c r="C19" s="176"/>
      <c r="D19" s="176"/>
      <c r="E19" s="176"/>
      <c r="F19" s="176"/>
      <c r="G19" s="176"/>
      <c r="H19" s="176"/>
    </row>
    <row r="20" spans="1:10" s="20" customFormat="1" ht="62.25" customHeight="1" x14ac:dyDescent="0.2">
      <c r="A20" s="139" t="s">
        <v>2</v>
      </c>
      <c r="B20" s="188" t="s">
        <v>3</v>
      </c>
      <c r="C20" s="189"/>
      <c r="D20" s="189"/>
      <c r="E20" s="189"/>
      <c r="F20" s="6" t="s">
        <v>204</v>
      </c>
      <c r="G20" s="6" t="s">
        <v>205</v>
      </c>
      <c r="H20" s="6" t="s">
        <v>206</v>
      </c>
      <c r="J20" s="6" t="s">
        <v>205</v>
      </c>
    </row>
    <row r="21" spans="1:10" ht="15.75" x14ac:dyDescent="0.2">
      <c r="A21" s="8" t="s">
        <v>7</v>
      </c>
      <c r="B21" s="190" t="s">
        <v>207</v>
      </c>
      <c r="C21" s="191"/>
      <c r="D21" s="191"/>
      <c r="E21" s="191"/>
      <c r="F21" s="9"/>
      <c r="G21" s="10">
        <f>SUM(G22,G27,G28)</f>
        <v>167580.06</v>
      </c>
      <c r="H21" s="10">
        <f>SUM(H22,H27,H28)</f>
        <v>165375.52999999997</v>
      </c>
      <c r="J21" s="10"/>
    </row>
    <row r="22" spans="1:10" ht="15.75" x14ac:dyDescent="0.2">
      <c r="A22" s="16" t="s">
        <v>9</v>
      </c>
      <c r="B22" s="182" t="s">
        <v>208</v>
      </c>
      <c r="C22" s="182"/>
      <c r="D22" s="182"/>
      <c r="E22" s="182"/>
      <c r="F22" s="11"/>
      <c r="G22" s="12">
        <f>SUM(G23:G26)</f>
        <v>167148.06</v>
      </c>
      <c r="H22" s="12">
        <f>SUM(H23:H26)</f>
        <v>165235.52999999997</v>
      </c>
      <c r="J22" s="12"/>
    </row>
    <row r="23" spans="1:10" ht="15.75" x14ac:dyDescent="0.2">
      <c r="A23" s="16" t="s">
        <v>209</v>
      </c>
      <c r="B23" s="182" t="s">
        <v>60</v>
      </c>
      <c r="C23" s="182"/>
      <c r="D23" s="182"/>
      <c r="E23" s="182"/>
      <c r="F23" s="11"/>
      <c r="G23" s="13">
        <v>2421.27</v>
      </c>
      <c r="H23" s="13">
        <v>3394.93</v>
      </c>
      <c r="J23" s="14" t="s">
        <v>210</v>
      </c>
    </row>
    <row r="24" spans="1:10" ht="15.75" x14ac:dyDescent="0.2">
      <c r="A24" s="16" t="s">
        <v>211</v>
      </c>
      <c r="B24" s="189" t="s">
        <v>212</v>
      </c>
      <c r="C24" s="189"/>
      <c r="D24" s="189"/>
      <c r="E24" s="189"/>
      <c r="F24" s="11"/>
      <c r="G24" s="13">
        <v>162600.13</v>
      </c>
      <c r="H24" s="13">
        <v>159223.60999999999</v>
      </c>
      <c r="J24" s="14" t="s">
        <v>213</v>
      </c>
    </row>
    <row r="25" spans="1:10" ht="15.75" x14ac:dyDescent="0.2">
      <c r="A25" s="16" t="s">
        <v>214</v>
      </c>
      <c r="B25" s="189" t="s">
        <v>215</v>
      </c>
      <c r="C25" s="189"/>
      <c r="D25" s="189"/>
      <c r="E25" s="189"/>
      <c r="F25" s="11"/>
      <c r="G25" s="13">
        <v>2009.34</v>
      </c>
      <c r="H25" s="13">
        <v>2384.34</v>
      </c>
      <c r="J25" s="14" t="s">
        <v>216</v>
      </c>
    </row>
    <row r="26" spans="1:10" ht="15.75" x14ac:dyDescent="0.2">
      <c r="A26" s="16" t="s">
        <v>217</v>
      </c>
      <c r="B26" s="189" t="s">
        <v>218</v>
      </c>
      <c r="C26" s="189"/>
      <c r="D26" s="189"/>
      <c r="E26" s="189"/>
      <c r="F26" s="11"/>
      <c r="G26" s="13">
        <v>117.32</v>
      </c>
      <c r="H26" s="13">
        <v>232.65</v>
      </c>
      <c r="J26" s="14" t="s">
        <v>219</v>
      </c>
    </row>
    <row r="27" spans="1:10" ht="15.75" x14ac:dyDescent="0.2">
      <c r="A27" s="16" t="s">
        <v>16</v>
      </c>
      <c r="B27" s="189" t="s">
        <v>220</v>
      </c>
      <c r="C27" s="189"/>
      <c r="D27" s="189"/>
      <c r="E27" s="189"/>
      <c r="F27" s="11"/>
      <c r="G27" s="12"/>
      <c r="H27" s="17"/>
      <c r="J27" s="18"/>
    </row>
    <row r="28" spans="1:10" ht="15.75" x14ac:dyDescent="0.2">
      <c r="A28" s="16" t="s">
        <v>36</v>
      </c>
      <c r="B28" s="189" t="s">
        <v>221</v>
      </c>
      <c r="C28" s="189"/>
      <c r="D28" s="189"/>
      <c r="E28" s="189"/>
      <c r="F28" s="11" t="s">
        <v>394</v>
      </c>
      <c r="G28" s="12">
        <f>SUM(G29)+SUM(G30)</f>
        <v>432</v>
      </c>
      <c r="H28" s="12">
        <f>SUM(H29)+SUM(H30)</f>
        <v>140</v>
      </c>
      <c r="J28" s="18"/>
    </row>
    <row r="29" spans="1:10" ht="15.75" x14ac:dyDescent="0.2">
      <c r="A29" s="16" t="s">
        <v>222</v>
      </c>
      <c r="B29" s="189" t="s">
        <v>223</v>
      </c>
      <c r="C29" s="189"/>
      <c r="D29" s="189"/>
      <c r="E29" s="189"/>
      <c r="F29" s="11"/>
      <c r="G29" s="13">
        <v>432</v>
      </c>
      <c r="H29" s="13">
        <v>140</v>
      </c>
      <c r="J29" s="14" t="s">
        <v>224</v>
      </c>
    </row>
    <row r="30" spans="1:10" ht="15.75" x14ac:dyDescent="0.2">
      <c r="A30" s="16" t="s">
        <v>225</v>
      </c>
      <c r="B30" s="189" t="s">
        <v>226</v>
      </c>
      <c r="C30" s="189"/>
      <c r="D30" s="189"/>
      <c r="E30" s="189"/>
      <c r="F30" s="11"/>
      <c r="G30" s="13"/>
      <c r="H30" s="13"/>
      <c r="J30" s="14" t="s">
        <v>227</v>
      </c>
    </row>
    <row r="31" spans="1:10" ht="15.75" x14ac:dyDescent="0.2">
      <c r="A31" s="8" t="s">
        <v>45</v>
      </c>
      <c r="B31" s="190" t="s">
        <v>228</v>
      </c>
      <c r="C31" s="190"/>
      <c r="D31" s="190"/>
      <c r="E31" s="190"/>
      <c r="F31" s="11" t="s">
        <v>395</v>
      </c>
      <c r="G31" s="10">
        <f>SUM(G32:G45)</f>
        <v>166893.79999999999</v>
      </c>
      <c r="H31" s="10">
        <f>SUM(H32:H45)</f>
        <v>165226.18999999997</v>
      </c>
      <c r="J31" s="19"/>
    </row>
    <row r="32" spans="1:10" ht="15.75" x14ac:dyDescent="0.2">
      <c r="A32" s="16" t="s">
        <v>9</v>
      </c>
      <c r="B32" s="189" t="s">
        <v>229</v>
      </c>
      <c r="C32" s="192"/>
      <c r="D32" s="192"/>
      <c r="E32" s="192"/>
      <c r="F32" s="11"/>
      <c r="G32" s="13">
        <v>128101.11</v>
      </c>
      <c r="H32" s="13">
        <v>117999.84</v>
      </c>
      <c r="J32" s="14" t="s">
        <v>230</v>
      </c>
    </row>
    <row r="33" spans="1:10" ht="15.75" x14ac:dyDescent="0.2">
      <c r="A33" s="16" t="s">
        <v>16</v>
      </c>
      <c r="B33" s="189" t="s">
        <v>231</v>
      </c>
      <c r="C33" s="192"/>
      <c r="D33" s="192"/>
      <c r="E33" s="192"/>
      <c r="F33" s="11"/>
      <c r="G33" s="13">
        <v>21486.37</v>
      </c>
      <c r="H33" s="13">
        <v>23451.15</v>
      </c>
      <c r="J33" s="14" t="s">
        <v>232</v>
      </c>
    </row>
    <row r="34" spans="1:10" ht="15.75" x14ac:dyDescent="0.2">
      <c r="A34" s="16" t="s">
        <v>36</v>
      </c>
      <c r="B34" s="189" t="s">
        <v>233</v>
      </c>
      <c r="C34" s="192"/>
      <c r="D34" s="192"/>
      <c r="E34" s="192"/>
      <c r="F34" s="11"/>
      <c r="G34" s="13">
        <v>3879.4399999999996</v>
      </c>
      <c r="H34" s="13">
        <v>6559.36</v>
      </c>
      <c r="J34" s="14" t="s">
        <v>234</v>
      </c>
    </row>
    <row r="35" spans="1:10" ht="15.75" x14ac:dyDescent="0.2">
      <c r="A35" s="16" t="s">
        <v>44</v>
      </c>
      <c r="B35" s="182" t="s">
        <v>235</v>
      </c>
      <c r="C35" s="192"/>
      <c r="D35" s="192"/>
      <c r="E35" s="192"/>
      <c r="F35" s="11"/>
      <c r="G35" s="13"/>
      <c r="H35" s="13">
        <v>92</v>
      </c>
      <c r="J35" s="14" t="s">
        <v>236</v>
      </c>
    </row>
    <row r="36" spans="1:10" ht="15.75" x14ac:dyDescent="0.2">
      <c r="A36" s="16" t="s">
        <v>55</v>
      </c>
      <c r="B36" s="182" t="s">
        <v>237</v>
      </c>
      <c r="C36" s="192"/>
      <c r="D36" s="192"/>
      <c r="E36" s="192"/>
      <c r="F36" s="11"/>
      <c r="G36" s="13">
        <v>1025.18</v>
      </c>
      <c r="H36" s="13">
        <v>1378.2</v>
      </c>
      <c r="J36" s="14" t="s">
        <v>238</v>
      </c>
    </row>
    <row r="37" spans="1:10" ht="15.75" x14ac:dyDescent="0.2">
      <c r="A37" s="16" t="s">
        <v>239</v>
      </c>
      <c r="B37" s="182" t="s">
        <v>240</v>
      </c>
      <c r="C37" s="192"/>
      <c r="D37" s="192"/>
      <c r="E37" s="192"/>
      <c r="F37" s="11"/>
      <c r="G37" s="13">
        <v>120</v>
      </c>
      <c r="H37" s="13">
        <v>0</v>
      </c>
      <c r="J37" s="14" t="s">
        <v>241</v>
      </c>
    </row>
    <row r="38" spans="1:10" ht="15.75" x14ac:dyDescent="0.2">
      <c r="A38" s="16" t="s">
        <v>242</v>
      </c>
      <c r="B38" s="182" t="s">
        <v>243</v>
      </c>
      <c r="C38" s="192"/>
      <c r="D38" s="192"/>
      <c r="E38" s="192"/>
      <c r="F38" s="11"/>
      <c r="G38" s="13"/>
      <c r="H38" s="13"/>
      <c r="J38" s="14" t="s">
        <v>244</v>
      </c>
    </row>
    <row r="39" spans="1:10" ht="15.75" x14ac:dyDescent="0.2">
      <c r="A39" s="16" t="s">
        <v>245</v>
      </c>
      <c r="B39" s="189" t="s">
        <v>246</v>
      </c>
      <c r="C39" s="192"/>
      <c r="D39" s="192"/>
      <c r="E39" s="192"/>
      <c r="F39" s="11"/>
      <c r="G39" s="13"/>
      <c r="H39" s="13"/>
      <c r="J39" s="14" t="s">
        <v>247</v>
      </c>
    </row>
    <row r="40" spans="1:10" ht="15.75" x14ac:dyDescent="0.2">
      <c r="A40" s="16" t="s">
        <v>248</v>
      </c>
      <c r="B40" s="182" t="s">
        <v>249</v>
      </c>
      <c r="C40" s="192"/>
      <c r="D40" s="192"/>
      <c r="E40" s="192"/>
      <c r="F40" s="11"/>
      <c r="G40" s="13">
        <v>3120.3999999999996</v>
      </c>
      <c r="H40" s="13">
        <v>5034.25</v>
      </c>
      <c r="J40" s="14" t="s">
        <v>250</v>
      </c>
    </row>
    <row r="41" spans="1:10" ht="15.75" customHeight="1" x14ac:dyDescent="0.2">
      <c r="A41" s="16" t="s">
        <v>251</v>
      </c>
      <c r="B41" s="189" t="s">
        <v>252</v>
      </c>
      <c r="C41" s="189"/>
      <c r="D41" s="189"/>
      <c r="E41" s="189"/>
      <c r="F41" s="11"/>
      <c r="G41" s="13"/>
      <c r="H41" s="13"/>
      <c r="J41" s="14" t="s">
        <v>253</v>
      </c>
    </row>
    <row r="42" spans="1:10" ht="15.75" customHeight="1" x14ac:dyDescent="0.2">
      <c r="A42" s="16" t="s">
        <v>254</v>
      </c>
      <c r="B42" s="189" t="s">
        <v>255</v>
      </c>
      <c r="C42" s="192"/>
      <c r="D42" s="192"/>
      <c r="E42" s="192"/>
      <c r="F42" s="11"/>
      <c r="G42" s="13">
        <v>217.8</v>
      </c>
      <c r="H42" s="13">
        <v>217.8</v>
      </c>
      <c r="J42" s="14" t="s">
        <v>256</v>
      </c>
    </row>
    <row r="43" spans="1:10" ht="15.75" x14ac:dyDescent="0.2">
      <c r="A43" s="16" t="s">
        <v>257</v>
      </c>
      <c r="B43" s="189" t="s">
        <v>258</v>
      </c>
      <c r="C43" s="192"/>
      <c r="D43" s="192"/>
      <c r="E43" s="192"/>
      <c r="F43" s="11"/>
      <c r="G43" s="13"/>
      <c r="H43" s="13"/>
      <c r="J43" s="14" t="s">
        <v>259</v>
      </c>
    </row>
    <row r="44" spans="1:10" ht="15.75" x14ac:dyDescent="0.2">
      <c r="A44" s="16" t="s">
        <v>260</v>
      </c>
      <c r="B44" s="189" t="s">
        <v>261</v>
      </c>
      <c r="C44" s="192"/>
      <c r="D44" s="192"/>
      <c r="E44" s="192"/>
      <c r="F44" s="11"/>
      <c r="G44" s="13">
        <v>8943.5</v>
      </c>
      <c r="H44" s="13">
        <v>10493.59</v>
      </c>
      <c r="J44" s="14" t="s">
        <v>262</v>
      </c>
    </row>
    <row r="45" spans="1:10" ht="15.75" x14ac:dyDescent="0.2">
      <c r="A45" s="16" t="s">
        <v>263</v>
      </c>
      <c r="B45" s="196" t="s">
        <v>264</v>
      </c>
      <c r="C45" s="197"/>
      <c r="D45" s="197"/>
      <c r="E45" s="198"/>
      <c r="F45" s="11"/>
      <c r="G45" s="13"/>
      <c r="H45" s="13"/>
      <c r="J45" s="14" t="s">
        <v>265</v>
      </c>
    </row>
    <row r="46" spans="1:10" ht="15.75" x14ac:dyDescent="0.2">
      <c r="A46" s="7" t="s">
        <v>47</v>
      </c>
      <c r="B46" s="193" t="s">
        <v>266</v>
      </c>
      <c r="C46" s="194"/>
      <c r="D46" s="194"/>
      <c r="E46" s="195"/>
      <c r="F46" s="9"/>
      <c r="G46" s="10">
        <f>G21-G31</f>
        <v>686.26000000000931</v>
      </c>
      <c r="H46" s="10">
        <f>H21-H31</f>
        <v>149.33999999999651</v>
      </c>
      <c r="J46" s="19"/>
    </row>
    <row r="47" spans="1:10" ht="15.75" x14ac:dyDescent="0.2">
      <c r="A47" s="7" t="s">
        <v>58</v>
      </c>
      <c r="B47" s="199" t="s">
        <v>267</v>
      </c>
      <c r="C47" s="194"/>
      <c r="D47" s="194"/>
      <c r="E47" s="195"/>
      <c r="F47" s="9"/>
      <c r="G47" s="10">
        <f>IF(TYPE(G48)=1,G48,0)-IF(TYPE(G49)=1,G49,0)-IF(TYPE(G50)=1,G50,0)</f>
        <v>0</v>
      </c>
      <c r="H47" s="10">
        <f>IF(TYPE(H48)=1,H48,0)-IF(TYPE(H49)=1,H49,0)-IF(TYPE(H50)=1,H50,0)</f>
        <v>0</v>
      </c>
      <c r="J47" s="19"/>
    </row>
    <row r="48" spans="1:10" ht="15.75" x14ac:dyDescent="0.2">
      <c r="A48" s="15" t="s">
        <v>268</v>
      </c>
      <c r="B48" s="196" t="s">
        <v>269</v>
      </c>
      <c r="C48" s="197"/>
      <c r="D48" s="197"/>
      <c r="E48" s="198"/>
      <c r="F48" s="11"/>
      <c r="G48" s="12"/>
      <c r="H48" s="13"/>
      <c r="J48" s="18"/>
    </row>
    <row r="49" spans="1:10" ht="15.75" x14ac:dyDescent="0.2">
      <c r="A49" s="15" t="s">
        <v>16</v>
      </c>
      <c r="B49" s="196" t="s">
        <v>270</v>
      </c>
      <c r="C49" s="197"/>
      <c r="D49" s="197"/>
      <c r="E49" s="198"/>
      <c r="F49" s="11"/>
      <c r="G49" s="13"/>
      <c r="H49" s="13"/>
      <c r="J49" s="14"/>
    </row>
    <row r="50" spans="1:10" ht="15.75" x14ac:dyDescent="0.2">
      <c r="A50" s="15" t="s">
        <v>271</v>
      </c>
      <c r="B50" s="196" t="s">
        <v>272</v>
      </c>
      <c r="C50" s="197"/>
      <c r="D50" s="197"/>
      <c r="E50" s="198"/>
      <c r="F50" s="11"/>
      <c r="G50" s="13"/>
      <c r="H50" s="13"/>
      <c r="J50" s="14" t="s">
        <v>273</v>
      </c>
    </row>
    <row r="51" spans="1:10" ht="15.75" x14ac:dyDescent="0.2">
      <c r="A51" s="7" t="s">
        <v>63</v>
      </c>
      <c r="B51" s="193" t="s">
        <v>274</v>
      </c>
      <c r="C51" s="194"/>
      <c r="D51" s="194"/>
      <c r="E51" s="195"/>
      <c r="F51" s="9"/>
      <c r="G51" s="13"/>
      <c r="H51" s="13"/>
      <c r="J51" s="14" t="s">
        <v>275</v>
      </c>
    </row>
    <row r="52" spans="1:10" ht="30" customHeight="1" x14ac:dyDescent="0.2">
      <c r="A52" s="7" t="s">
        <v>75</v>
      </c>
      <c r="B52" s="200" t="s">
        <v>276</v>
      </c>
      <c r="C52" s="201"/>
      <c r="D52" s="201"/>
      <c r="E52" s="202"/>
      <c r="F52" s="9"/>
      <c r="G52" s="13"/>
      <c r="H52" s="13"/>
      <c r="J52" s="14" t="s">
        <v>277</v>
      </c>
    </row>
    <row r="53" spans="1:10" ht="15.75" x14ac:dyDescent="0.2">
      <c r="A53" s="7" t="s">
        <v>87</v>
      </c>
      <c r="B53" s="193" t="s">
        <v>278</v>
      </c>
      <c r="C53" s="194"/>
      <c r="D53" s="194"/>
      <c r="E53" s="195"/>
      <c r="F53" s="9"/>
      <c r="G53" s="13"/>
      <c r="H53" s="13"/>
      <c r="J53" s="14" t="s">
        <v>279</v>
      </c>
    </row>
    <row r="54" spans="1:10" ht="30" customHeight="1" x14ac:dyDescent="0.2">
      <c r="A54" s="7" t="s">
        <v>280</v>
      </c>
      <c r="B54" s="203" t="s">
        <v>281</v>
      </c>
      <c r="C54" s="201"/>
      <c r="D54" s="201"/>
      <c r="E54" s="202"/>
      <c r="F54" s="11" t="s">
        <v>393</v>
      </c>
      <c r="G54" s="10">
        <f>SUM(G46,G47,G51,G52,G53)</f>
        <v>686.26000000000931</v>
      </c>
      <c r="H54" s="10">
        <f>SUM(H46,H47,H51,H52,H53)</f>
        <v>149.33999999999651</v>
      </c>
      <c r="J54" s="19"/>
    </row>
    <row r="55" spans="1:10" ht="15.75" x14ac:dyDescent="0.2">
      <c r="A55" s="7" t="s">
        <v>9</v>
      </c>
      <c r="B55" s="199" t="s">
        <v>282</v>
      </c>
      <c r="C55" s="194"/>
      <c r="D55" s="194"/>
      <c r="E55" s="195"/>
      <c r="F55" s="9"/>
      <c r="G55" s="13"/>
      <c r="H55" s="13"/>
      <c r="J55" s="14" t="s">
        <v>172</v>
      </c>
    </row>
    <row r="56" spans="1:10" ht="15.75" x14ac:dyDescent="0.2">
      <c r="A56" s="7" t="s">
        <v>283</v>
      </c>
      <c r="B56" s="193" t="s">
        <v>284</v>
      </c>
      <c r="C56" s="194"/>
      <c r="D56" s="194"/>
      <c r="E56" s="195"/>
      <c r="F56" s="9"/>
      <c r="G56" s="10">
        <f>SUM(G54,G55)</f>
        <v>686.26000000000931</v>
      </c>
      <c r="H56" s="10">
        <f>SUM(H54,H55)</f>
        <v>149.33999999999651</v>
      </c>
      <c r="J56" s="19"/>
    </row>
    <row r="57" spans="1:10" ht="15.75" x14ac:dyDescent="0.2">
      <c r="A57" s="15" t="s">
        <v>9</v>
      </c>
      <c r="B57" s="196" t="s">
        <v>285</v>
      </c>
      <c r="C57" s="197"/>
      <c r="D57" s="197"/>
      <c r="E57" s="198"/>
      <c r="F57" s="11"/>
      <c r="G57" s="12"/>
      <c r="H57" s="12"/>
      <c r="J57" s="18"/>
    </row>
    <row r="58" spans="1:10" ht="15.75" x14ac:dyDescent="0.2">
      <c r="A58" s="15" t="s">
        <v>16</v>
      </c>
      <c r="B58" s="196" t="s">
        <v>286</v>
      </c>
      <c r="C58" s="197"/>
      <c r="D58" s="197"/>
      <c r="E58" s="198"/>
      <c r="F58" s="11"/>
      <c r="G58" s="12"/>
      <c r="H58" s="12"/>
      <c r="J58" s="18"/>
    </row>
    <row r="59" spans="1:10" x14ac:dyDescent="0.2">
      <c r="A59" s="20"/>
      <c r="B59" s="20"/>
      <c r="C59" s="20"/>
    </row>
    <row r="60" spans="1:10" ht="15.75" customHeight="1" x14ac:dyDescent="0.2">
      <c r="A60" s="206" t="s">
        <v>287</v>
      </c>
      <c r="B60" s="206"/>
      <c r="C60" s="206"/>
      <c r="D60" s="206"/>
      <c r="E60" s="206"/>
      <c r="F60" s="21"/>
      <c r="G60" s="207" t="s">
        <v>192</v>
      </c>
      <c r="H60" s="207"/>
    </row>
    <row r="61" spans="1:10" s="4" customFormat="1" ht="18.75" customHeight="1" x14ac:dyDescent="0.2">
      <c r="A61" s="204" t="s">
        <v>288</v>
      </c>
      <c r="B61" s="204"/>
      <c r="C61" s="204"/>
      <c r="D61" s="204"/>
      <c r="E61" s="204"/>
      <c r="F61" s="22" t="s">
        <v>182</v>
      </c>
      <c r="G61" s="205" t="s">
        <v>111</v>
      </c>
      <c r="H61" s="205"/>
    </row>
    <row r="62" spans="1:10" s="4" customFormat="1" ht="10.5" customHeight="1" x14ac:dyDescent="0.2">
      <c r="A62" s="23"/>
      <c r="B62" s="23"/>
      <c r="C62" s="23"/>
      <c r="D62" s="23"/>
      <c r="E62" s="23"/>
      <c r="F62" s="23"/>
      <c r="G62" s="24"/>
      <c r="H62" s="24"/>
    </row>
    <row r="63" spans="1:10" s="4" customFormat="1" ht="15" customHeight="1" x14ac:dyDescent="0.2">
      <c r="A63" s="208" t="s">
        <v>193</v>
      </c>
      <c r="B63" s="208"/>
      <c r="C63" s="208"/>
      <c r="D63" s="208"/>
      <c r="E63" s="208"/>
      <c r="F63" s="25" t="s">
        <v>289</v>
      </c>
      <c r="G63" s="207" t="s">
        <v>194</v>
      </c>
      <c r="H63" s="207"/>
    </row>
    <row r="64" spans="1:10" s="4" customFormat="1" ht="12" customHeight="1" x14ac:dyDescent="0.2">
      <c r="A64" s="204" t="s">
        <v>290</v>
      </c>
      <c r="B64" s="204"/>
      <c r="C64" s="204"/>
      <c r="D64" s="204"/>
      <c r="E64" s="204"/>
      <c r="F64" s="22" t="s">
        <v>291</v>
      </c>
      <c r="G64" s="205" t="s">
        <v>111</v>
      </c>
      <c r="H64" s="205"/>
    </row>
    <row r="67" spans="1:10" ht="12.75" customHeight="1" x14ac:dyDescent="0.2">
      <c r="A67" s="1"/>
      <c r="B67" s="1"/>
      <c r="C67" s="1"/>
      <c r="D67" s="1"/>
      <c r="E67" s="1"/>
      <c r="F67" s="1"/>
      <c r="G67" s="28"/>
      <c r="H67" s="1"/>
      <c r="I67" s="1"/>
      <c r="J67" s="1"/>
    </row>
  </sheetData>
  <mergeCells count="61">
    <mergeCell ref="A64:E64"/>
    <mergeCell ref="G64:H64"/>
    <mergeCell ref="A60:E60"/>
    <mergeCell ref="G60:H60"/>
    <mergeCell ref="A61:E61"/>
    <mergeCell ref="G61:H61"/>
    <mergeCell ref="A63:E63"/>
    <mergeCell ref="G63:H63"/>
    <mergeCell ref="B58:E58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46:E46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34:E34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22:E22"/>
    <mergeCell ref="A11:H11"/>
    <mergeCell ref="A12:H12"/>
    <mergeCell ref="A13:H13"/>
    <mergeCell ref="A14:H14"/>
    <mergeCell ref="A15:H15"/>
    <mergeCell ref="A17:H17"/>
    <mergeCell ref="A18:H18"/>
    <mergeCell ref="A19:H19"/>
    <mergeCell ref="B20:E20"/>
    <mergeCell ref="B21:E21"/>
    <mergeCell ref="A10:H10"/>
    <mergeCell ref="A5:H5"/>
    <mergeCell ref="A6:H6"/>
    <mergeCell ref="A7:H7"/>
    <mergeCell ref="A8:H8"/>
    <mergeCell ref="A9:H9"/>
  </mergeCells>
  <pageMargins left="0" right="0" top="0" bottom="0" header="0.31496062992125984" footer="0.31496062992125984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B1BA1-8259-4B84-BC2F-CAF422D3DF4A}">
  <dimension ref="A1:X29"/>
  <sheetViews>
    <sheetView topLeftCell="A7" workbookViewId="0">
      <selection activeCell="E12" sqref="E12"/>
    </sheetView>
  </sheetViews>
  <sheetFormatPr defaultRowHeight="12" x14ac:dyDescent="0.2"/>
  <cols>
    <col min="1" max="1" width="6" style="124" customWidth="1"/>
    <col min="2" max="2" width="32.85546875" style="125" customWidth="1"/>
    <col min="3" max="3" width="12" style="125" customWidth="1"/>
    <col min="4" max="4" width="10.5703125" style="125" customWidth="1"/>
    <col min="5" max="6" width="8.7109375" style="125" customWidth="1"/>
    <col min="7" max="7" width="8.85546875" style="125" customWidth="1"/>
    <col min="8" max="8" width="8.28515625" style="125" customWidth="1"/>
    <col min="9" max="9" width="10.28515625" style="125" customWidth="1"/>
    <col min="10" max="10" width="8.28515625" style="125" customWidth="1"/>
    <col min="11" max="11" width="8.140625" style="125" customWidth="1"/>
    <col min="12" max="12" width="8.5703125" style="125" customWidth="1"/>
    <col min="13" max="13" width="12.7109375" style="125" customWidth="1"/>
    <col min="14" max="14" width="9.140625" style="125"/>
    <col min="15" max="15" width="54.42578125" style="125" customWidth="1"/>
    <col min="16" max="16" width="50.28515625" style="125" customWidth="1"/>
    <col min="17" max="18" width="9.140625" style="125"/>
    <col min="19" max="19" width="50.140625" style="125" customWidth="1"/>
    <col min="20" max="20" width="9.140625" style="125"/>
    <col min="21" max="21" width="50.85546875" style="125" customWidth="1"/>
    <col min="22" max="22" width="9.140625" style="125"/>
    <col min="23" max="23" width="49.7109375" style="125" customWidth="1"/>
    <col min="24" max="24" width="33.85546875" style="125" customWidth="1"/>
    <col min="25" max="16384" width="9.140625" style="125"/>
  </cols>
  <sheetData>
    <row r="1" spans="1:24" x14ac:dyDescent="0.2">
      <c r="I1" s="126"/>
      <c r="J1" s="126"/>
      <c r="K1" s="126"/>
    </row>
    <row r="2" spans="1:24" x14ac:dyDescent="0.2">
      <c r="I2" s="125" t="s">
        <v>292</v>
      </c>
    </row>
    <row r="3" spans="1:24" x14ac:dyDescent="0.2">
      <c r="I3" s="125" t="s">
        <v>293</v>
      </c>
    </row>
    <row r="4" spans="1:24" x14ac:dyDescent="0.2">
      <c r="G4" s="125" t="s">
        <v>188</v>
      </c>
    </row>
    <row r="5" spans="1:24" x14ac:dyDescent="0.2">
      <c r="A5" s="211" t="s">
        <v>294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1:24" x14ac:dyDescent="0.2">
      <c r="A6" s="211" t="s">
        <v>375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</row>
    <row r="8" spans="1:24" x14ac:dyDescent="0.2">
      <c r="A8" s="211" t="s">
        <v>295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9" spans="1:24" x14ac:dyDescent="0.2">
      <c r="G9" s="125" t="s">
        <v>296</v>
      </c>
    </row>
    <row r="10" spans="1:24" x14ac:dyDescent="0.2">
      <c r="A10" s="209" t="s">
        <v>2</v>
      </c>
      <c r="B10" s="209" t="s">
        <v>297</v>
      </c>
      <c r="C10" s="209" t="s">
        <v>298</v>
      </c>
      <c r="D10" s="209" t="s">
        <v>299</v>
      </c>
      <c r="E10" s="209"/>
      <c r="F10" s="209"/>
      <c r="G10" s="209"/>
      <c r="H10" s="209"/>
      <c r="I10" s="209"/>
      <c r="J10" s="210"/>
      <c r="K10" s="210"/>
      <c r="L10" s="209"/>
      <c r="M10" s="209" t="s">
        <v>300</v>
      </c>
      <c r="O10" s="209" t="s">
        <v>298</v>
      </c>
      <c r="P10" s="209" t="s">
        <v>299</v>
      </c>
      <c r="Q10" s="209"/>
      <c r="R10" s="209"/>
      <c r="S10" s="209"/>
      <c r="T10" s="209"/>
      <c r="U10" s="209"/>
      <c r="V10" s="210"/>
      <c r="W10" s="210"/>
      <c r="X10" s="209"/>
    </row>
    <row r="11" spans="1:24" ht="144" x14ac:dyDescent="0.2">
      <c r="A11" s="209"/>
      <c r="B11" s="209"/>
      <c r="C11" s="209"/>
      <c r="D11" s="127" t="s">
        <v>385</v>
      </c>
      <c r="E11" s="127" t="s">
        <v>301</v>
      </c>
      <c r="F11" s="127" t="s">
        <v>376</v>
      </c>
      <c r="G11" s="127" t="s">
        <v>302</v>
      </c>
      <c r="H11" s="127" t="s">
        <v>377</v>
      </c>
      <c r="I11" s="128" t="s">
        <v>303</v>
      </c>
      <c r="J11" s="127" t="s">
        <v>304</v>
      </c>
      <c r="K11" s="127" t="s">
        <v>305</v>
      </c>
      <c r="L11" s="129" t="s">
        <v>306</v>
      </c>
      <c r="M11" s="209"/>
      <c r="O11" s="209"/>
      <c r="P11" s="127" t="s">
        <v>385</v>
      </c>
      <c r="Q11" s="127" t="s">
        <v>307</v>
      </c>
      <c r="R11" s="127" t="s">
        <v>376</v>
      </c>
      <c r="S11" s="127" t="s">
        <v>302</v>
      </c>
      <c r="T11" s="127" t="s">
        <v>377</v>
      </c>
      <c r="U11" s="128" t="s">
        <v>303</v>
      </c>
      <c r="V11" s="127" t="s">
        <v>304</v>
      </c>
      <c r="W11" s="127" t="s">
        <v>305</v>
      </c>
      <c r="X11" s="129" t="s">
        <v>306</v>
      </c>
    </row>
    <row r="12" spans="1:24" x14ac:dyDescent="0.2">
      <c r="A12" s="130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>
        <v>10</v>
      </c>
      <c r="K12" s="131" t="s">
        <v>308</v>
      </c>
      <c r="L12" s="130">
        <v>12</v>
      </c>
      <c r="M12" s="130">
        <v>13</v>
      </c>
      <c r="O12" s="130">
        <v>3</v>
      </c>
      <c r="P12" s="130">
        <v>4</v>
      </c>
      <c r="Q12" s="130">
        <v>5</v>
      </c>
      <c r="R12" s="130">
        <v>6</v>
      </c>
      <c r="S12" s="130">
        <v>7</v>
      </c>
      <c r="T12" s="130">
        <v>8</v>
      </c>
      <c r="U12" s="130">
        <v>9</v>
      </c>
      <c r="V12" s="130">
        <v>10</v>
      </c>
      <c r="W12" s="131" t="s">
        <v>308</v>
      </c>
      <c r="X12" s="130">
        <v>12</v>
      </c>
    </row>
    <row r="13" spans="1:24" ht="48" x14ac:dyDescent="0.2">
      <c r="A13" s="127" t="s">
        <v>309</v>
      </c>
      <c r="B13" s="132" t="s">
        <v>310</v>
      </c>
      <c r="C13" s="133">
        <f t="shared" ref="C13:L13" si="0">SUM(C14:C15)</f>
        <v>203675.83</v>
      </c>
      <c r="D13" s="133">
        <f t="shared" si="0"/>
        <v>0</v>
      </c>
      <c r="E13" s="133">
        <f t="shared" si="0"/>
        <v>0</v>
      </c>
      <c r="F13" s="133">
        <f t="shared" si="0"/>
        <v>0</v>
      </c>
      <c r="G13" s="133">
        <f t="shared" si="0"/>
        <v>0</v>
      </c>
      <c r="H13" s="133">
        <f t="shared" si="0"/>
        <v>0</v>
      </c>
      <c r="I13" s="133">
        <f t="shared" si="0"/>
        <v>-2421.27</v>
      </c>
      <c r="J13" s="133">
        <f t="shared" si="0"/>
        <v>0</v>
      </c>
      <c r="K13" s="133">
        <f t="shared" si="0"/>
        <v>0</v>
      </c>
      <c r="L13" s="133">
        <f t="shared" si="0"/>
        <v>0</v>
      </c>
      <c r="M13" s="133">
        <f t="shared" ref="M13:M25" si="1">SUM(C13:L13)</f>
        <v>201254.56</v>
      </c>
      <c r="O13" s="134"/>
      <c r="P13" s="134"/>
      <c r="Q13" s="134"/>
      <c r="R13" s="134"/>
      <c r="S13" s="134"/>
      <c r="T13" s="134"/>
      <c r="U13" s="134"/>
      <c r="V13" s="134"/>
      <c r="W13" s="134"/>
      <c r="X13" s="134"/>
    </row>
    <row r="14" spans="1:24" x14ac:dyDescent="0.2">
      <c r="A14" s="130" t="s">
        <v>311</v>
      </c>
      <c r="B14" s="135" t="s">
        <v>312</v>
      </c>
      <c r="C14" s="133">
        <v>203675.83</v>
      </c>
      <c r="D14" s="133"/>
      <c r="E14" s="133"/>
      <c r="F14" s="133"/>
      <c r="G14" s="133"/>
      <c r="H14" s="133"/>
      <c r="I14" s="133">
        <v>-2421.27</v>
      </c>
      <c r="J14" s="133"/>
      <c r="K14" s="133"/>
      <c r="L14" s="133"/>
      <c r="M14" s="133">
        <f t="shared" si="1"/>
        <v>201254.56</v>
      </c>
      <c r="O14" s="136" t="s">
        <v>313</v>
      </c>
      <c r="P14" s="136" t="s">
        <v>314</v>
      </c>
      <c r="Q14" s="136"/>
      <c r="R14" s="136"/>
      <c r="S14" s="136" t="s">
        <v>315</v>
      </c>
      <c r="T14" s="136"/>
      <c r="U14" s="136" t="s">
        <v>316</v>
      </c>
      <c r="V14" s="136"/>
      <c r="W14" s="136" t="s">
        <v>317</v>
      </c>
      <c r="X14" s="136" t="s">
        <v>318</v>
      </c>
    </row>
    <row r="15" spans="1:24" x14ac:dyDescent="0.2">
      <c r="A15" s="130" t="s">
        <v>319</v>
      </c>
      <c r="B15" s="135" t="s">
        <v>320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>
        <f t="shared" si="1"/>
        <v>0</v>
      </c>
      <c r="O15" s="136" t="s">
        <v>321</v>
      </c>
      <c r="P15" s="136" t="s">
        <v>322</v>
      </c>
      <c r="Q15" s="136"/>
      <c r="R15" s="136"/>
      <c r="S15" s="136" t="s">
        <v>323</v>
      </c>
      <c r="T15" s="136"/>
      <c r="U15" s="136" t="s">
        <v>324</v>
      </c>
      <c r="V15" s="136"/>
      <c r="W15" s="136" t="s">
        <v>325</v>
      </c>
      <c r="X15" s="136" t="s">
        <v>326</v>
      </c>
    </row>
    <row r="16" spans="1:24" ht="48" x14ac:dyDescent="0.2">
      <c r="A16" s="127" t="s">
        <v>327</v>
      </c>
      <c r="B16" s="132" t="s">
        <v>328</v>
      </c>
      <c r="C16" s="133">
        <f t="shared" ref="C16:L16" si="2">SUM(C17:C18)</f>
        <v>580532.65</v>
      </c>
      <c r="D16" s="133">
        <f t="shared" si="2"/>
        <v>129505.3</v>
      </c>
      <c r="E16" s="133">
        <f t="shared" si="2"/>
        <v>0</v>
      </c>
      <c r="F16" s="133">
        <f t="shared" si="2"/>
        <v>0</v>
      </c>
      <c r="G16" s="133">
        <f t="shared" si="2"/>
        <v>0</v>
      </c>
      <c r="H16" s="133">
        <f t="shared" si="2"/>
        <v>0</v>
      </c>
      <c r="I16" s="133">
        <f t="shared" si="2"/>
        <v>-148641.41</v>
      </c>
      <c r="J16" s="133">
        <f t="shared" si="2"/>
        <v>0</v>
      </c>
      <c r="K16" s="133">
        <f t="shared" si="2"/>
        <v>0</v>
      </c>
      <c r="L16" s="133">
        <f t="shared" si="2"/>
        <v>0</v>
      </c>
      <c r="M16" s="133">
        <f t="shared" si="1"/>
        <v>561396.54</v>
      </c>
      <c r="O16" s="134"/>
      <c r="P16" s="134"/>
      <c r="Q16" s="134"/>
      <c r="R16" s="134"/>
      <c r="S16" s="134"/>
      <c r="T16" s="134"/>
      <c r="U16" s="134"/>
      <c r="V16" s="134"/>
      <c r="W16" s="134"/>
      <c r="X16" s="133"/>
    </row>
    <row r="17" spans="1:24" x14ac:dyDescent="0.2">
      <c r="A17" s="130" t="s">
        <v>378</v>
      </c>
      <c r="B17" s="135" t="s">
        <v>312</v>
      </c>
      <c r="C17" s="133">
        <v>580532.65</v>
      </c>
      <c r="D17" s="133">
        <v>769.64</v>
      </c>
      <c r="E17" s="133">
        <v>153.09</v>
      </c>
      <c r="F17" s="133"/>
      <c r="G17" s="133"/>
      <c r="H17" s="133"/>
      <c r="I17" s="133">
        <v>-20058.84</v>
      </c>
      <c r="J17" s="133"/>
      <c r="K17" s="133"/>
      <c r="L17" s="133"/>
      <c r="M17" s="133">
        <f t="shared" si="1"/>
        <v>561396.54</v>
      </c>
      <c r="O17" s="136" t="s">
        <v>329</v>
      </c>
      <c r="P17" s="136" t="s">
        <v>330</v>
      </c>
      <c r="Q17" s="136"/>
      <c r="R17" s="136"/>
      <c r="S17" s="136" t="s">
        <v>331</v>
      </c>
      <c r="T17" s="136"/>
      <c r="U17" s="136" t="s">
        <v>332</v>
      </c>
      <c r="V17" s="136"/>
      <c r="W17" s="136" t="s">
        <v>333</v>
      </c>
      <c r="X17" s="136" t="s">
        <v>334</v>
      </c>
    </row>
    <row r="18" spans="1:24" x14ac:dyDescent="0.2">
      <c r="A18" s="130" t="s">
        <v>379</v>
      </c>
      <c r="B18" s="135" t="s">
        <v>320</v>
      </c>
      <c r="C18" s="133"/>
      <c r="D18" s="133">
        <v>128735.66</v>
      </c>
      <c r="E18" s="133">
        <v>-153.09</v>
      </c>
      <c r="F18" s="133"/>
      <c r="G18" s="133"/>
      <c r="H18" s="133"/>
      <c r="I18" s="133">
        <v>-128582.57</v>
      </c>
      <c r="J18" s="133"/>
      <c r="K18" s="133"/>
      <c r="L18" s="133"/>
      <c r="M18" s="133">
        <f t="shared" si="1"/>
        <v>0</v>
      </c>
      <c r="O18" s="136" t="s">
        <v>335</v>
      </c>
      <c r="P18" s="136" t="s">
        <v>336</v>
      </c>
      <c r="Q18" s="136"/>
      <c r="R18" s="136"/>
      <c r="S18" s="136" t="s">
        <v>337</v>
      </c>
      <c r="T18" s="136"/>
      <c r="U18" s="136" t="s">
        <v>338</v>
      </c>
      <c r="V18" s="136"/>
      <c r="W18" s="136" t="s">
        <v>339</v>
      </c>
      <c r="X18" s="136" t="s">
        <v>340</v>
      </c>
    </row>
    <row r="19" spans="1:24" ht="72" x14ac:dyDescent="0.2">
      <c r="A19" s="127" t="s">
        <v>341</v>
      </c>
      <c r="B19" s="132" t="s">
        <v>342</v>
      </c>
      <c r="C19" s="133">
        <f t="shared" ref="C19:L19" si="3">SUM(C20:C21)</f>
        <v>237717.19</v>
      </c>
      <c r="D19" s="133">
        <f t="shared" si="3"/>
        <v>450</v>
      </c>
      <c r="E19" s="133">
        <f t="shared" si="3"/>
        <v>0</v>
      </c>
      <c r="F19" s="133">
        <f t="shared" si="3"/>
        <v>0</v>
      </c>
      <c r="G19" s="133">
        <f t="shared" si="3"/>
        <v>0</v>
      </c>
      <c r="H19" s="133">
        <f t="shared" si="3"/>
        <v>0</v>
      </c>
      <c r="I19" s="133">
        <f t="shared" si="3"/>
        <v>-2009.34</v>
      </c>
      <c r="J19" s="133">
        <f>SUM(J20:J21)</f>
        <v>0</v>
      </c>
      <c r="K19" s="133">
        <f t="shared" si="3"/>
        <v>0</v>
      </c>
      <c r="L19" s="133">
        <f t="shared" si="3"/>
        <v>0</v>
      </c>
      <c r="M19" s="133">
        <f t="shared" si="1"/>
        <v>236157.85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3"/>
    </row>
    <row r="20" spans="1:24" ht="16.5" customHeight="1" x14ac:dyDescent="0.2">
      <c r="A20" s="130" t="s">
        <v>343</v>
      </c>
      <c r="B20" s="135" t="s">
        <v>312</v>
      </c>
      <c r="C20" s="133">
        <v>237717.19</v>
      </c>
      <c r="D20" s="133">
        <v>0</v>
      </c>
      <c r="E20" s="133">
        <v>300</v>
      </c>
      <c r="F20" s="133"/>
      <c r="G20" s="133"/>
      <c r="H20" s="133"/>
      <c r="I20" s="133">
        <v>-1859.34</v>
      </c>
      <c r="J20" s="133"/>
      <c r="K20" s="133"/>
      <c r="L20" s="133"/>
      <c r="M20" s="133">
        <f t="shared" si="1"/>
        <v>236157.85</v>
      </c>
      <c r="O20" s="136" t="s">
        <v>344</v>
      </c>
      <c r="P20" s="136" t="s">
        <v>345</v>
      </c>
      <c r="Q20" s="136"/>
      <c r="R20" s="136"/>
      <c r="S20" s="136" t="s">
        <v>346</v>
      </c>
      <c r="T20" s="136"/>
      <c r="U20" s="136" t="s">
        <v>347</v>
      </c>
      <c r="V20" s="136"/>
      <c r="W20" s="136" t="s">
        <v>348</v>
      </c>
      <c r="X20" s="136" t="s">
        <v>349</v>
      </c>
    </row>
    <row r="21" spans="1:24" x14ac:dyDescent="0.2">
      <c r="A21" s="130" t="s">
        <v>380</v>
      </c>
      <c r="B21" s="135" t="s">
        <v>320</v>
      </c>
      <c r="C21" s="133"/>
      <c r="D21" s="133">
        <v>450</v>
      </c>
      <c r="E21" s="133">
        <v>-300</v>
      </c>
      <c r="F21" s="133"/>
      <c r="G21" s="133"/>
      <c r="H21" s="133"/>
      <c r="I21" s="133">
        <v>-150</v>
      </c>
      <c r="J21" s="133"/>
      <c r="K21" s="133"/>
      <c r="L21" s="133"/>
      <c r="M21" s="133">
        <f t="shared" si="1"/>
        <v>0</v>
      </c>
      <c r="O21" s="136" t="s">
        <v>350</v>
      </c>
      <c r="P21" s="136" t="s">
        <v>351</v>
      </c>
      <c r="Q21" s="136"/>
      <c r="R21" s="136"/>
      <c r="S21" s="136" t="s">
        <v>352</v>
      </c>
      <c r="T21" s="136"/>
      <c r="U21" s="136" t="s">
        <v>353</v>
      </c>
      <c r="V21" s="136"/>
      <c r="W21" s="136" t="s">
        <v>354</v>
      </c>
      <c r="X21" s="136" t="s">
        <v>355</v>
      </c>
    </row>
    <row r="22" spans="1:24" x14ac:dyDescent="0.2">
      <c r="A22" s="127" t="s">
        <v>356</v>
      </c>
      <c r="B22" s="132" t="s">
        <v>357</v>
      </c>
      <c r="C22" s="133">
        <f t="shared" ref="C22:L22" si="4">SUM(C23:C24)</f>
        <v>6269.15</v>
      </c>
      <c r="D22" s="133">
        <f t="shared" si="4"/>
        <v>0</v>
      </c>
      <c r="E22" s="133">
        <f>SUM(E23:E24)</f>
        <v>0</v>
      </c>
      <c r="F22" s="133">
        <f t="shared" si="4"/>
        <v>0</v>
      </c>
      <c r="G22" s="133">
        <f t="shared" si="4"/>
        <v>0</v>
      </c>
      <c r="H22" s="133">
        <f t="shared" si="4"/>
        <v>0</v>
      </c>
      <c r="I22" s="133">
        <f t="shared" si="4"/>
        <v>-117.32</v>
      </c>
      <c r="J22" s="133">
        <f>SUM(J23:J24)</f>
        <v>0</v>
      </c>
      <c r="K22" s="133">
        <f t="shared" si="4"/>
        <v>0</v>
      </c>
      <c r="L22" s="133">
        <f t="shared" si="4"/>
        <v>0</v>
      </c>
      <c r="M22" s="133">
        <f t="shared" si="1"/>
        <v>6151.83</v>
      </c>
      <c r="O22" s="134"/>
      <c r="P22" s="134"/>
      <c r="Q22" s="134"/>
      <c r="R22" s="134"/>
      <c r="S22" s="134"/>
      <c r="T22" s="134"/>
      <c r="U22" s="134"/>
      <c r="V22" s="134"/>
      <c r="W22" s="134"/>
      <c r="X22" s="133"/>
    </row>
    <row r="23" spans="1:24" x14ac:dyDescent="0.2">
      <c r="A23" s="130" t="s">
        <v>358</v>
      </c>
      <c r="B23" s="135" t="s">
        <v>312</v>
      </c>
      <c r="C23" s="133">
        <v>5890.32</v>
      </c>
      <c r="D23" s="133"/>
      <c r="E23" s="133">
        <v>82.85</v>
      </c>
      <c r="F23" s="133"/>
      <c r="G23" s="133"/>
      <c r="H23" s="133"/>
      <c r="I23" s="133">
        <v>-117.32</v>
      </c>
      <c r="J23" s="133"/>
      <c r="K23" s="133"/>
      <c r="L23" s="133"/>
      <c r="M23" s="133">
        <f t="shared" si="1"/>
        <v>5855.85</v>
      </c>
      <c r="O23" s="136" t="s">
        <v>359</v>
      </c>
      <c r="P23" s="136" t="s">
        <v>360</v>
      </c>
      <c r="Q23" s="136"/>
      <c r="R23" s="136"/>
      <c r="S23" s="136" t="s">
        <v>361</v>
      </c>
      <c r="T23" s="136"/>
      <c r="U23" s="136" t="s">
        <v>362</v>
      </c>
      <c r="V23" s="136"/>
      <c r="W23" s="136" t="s">
        <v>363</v>
      </c>
      <c r="X23" s="136" t="s">
        <v>364</v>
      </c>
    </row>
    <row r="24" spans="1:24" x14ac:dyDescent="0.2">
      <c r="A24" s="130" t="s">
        <v>365</v>
      </c>
      <c r="B24" s="135" t="s">
        <v>320</v>
      </c>
      <c r="C24" s="133">
        <v>378.83</v>
      </c>
      <c r="D24" s="133"/>
      <c r="E24" s="133">
        <v>-82.85</v>
      </c>
      <c r="F24" s="133"/>
      <c r="G24" s="133"/>
      <c r="H24" s="133"/>
      <c r="I24" s="133"/>
      <c r="J24" s="133"/>
      <c r="K24" s="133"/>
      <c r="L24" s="133"/>
      <c r="M24" s="133">
        <f t="shared" si="1"/>
        <v>295.98</v>
      </c>
      <c r="O24" s="136" t="s">
        <v>366</v>
      </c>
      <c r="P24" s="136" t="s">
        <v>367</v>
      </c>
      <c r="Q24" s="136"/>
      <c r="R24" s="136"/>
      <c r="S24" s="136" t="s">
        <v>368</v>
      </c>
      <c r="T24" s="136"/>
      <c r="U24" s="136" t="s">
        <v>369</v>
      </c>
      <c r="V24" s="136"/>
      <c r="W24" s="136" t="s">
        <v>370</v>
      </c>
      <c r="X24" s="136" t="s">
        <v>371</v>
      </c>
    </row>
    <row r="25" spans="1:24" x14ac:dyDescent="0.2">
      <c r="A25" s="127" t="s">
        <v>372</v>
      </c>
      <c r="B25" s="132" t="s">
        <v>373</v>
      </c>
      <c r="C25" s="134">
        <f t="shared" ref="C25:L25" si="5">SUM(C13,C16,C19,C22)</f>
        <v>1028194.82</v>
      </c>
      <c r="D25" s="134">
        <f t="shared" si="5"/>
        <v>129955.3</v>
      </c>
      <c r="E25" s="134">
        <f t="shared" si="5"/>
        <v>0</v>
      </c>
      <c r="F25" s="134">
        <f t="shared" si="5"/>
        <v>0</v>
      </c>
      <c r="G25" s="134">
        <f t="shared" si="5"/>
        <v>0</v>
      </c>
      <c r="H25" s="134">
        <f t="shared" si="5"/>
        <v>0</v>
      </c>
      <c r="I25" s="134">
        <f t="shared" si="5"/>
        <v>-153189.34</v>
      </c>
      <c r="J25" s="134">
        <f t="shared" si="5"/>
        <v>0</v>
      </c>
      <c r="K25" s="134">
        <f t="shared" si="5"/>
        <v>0</v>
      </c>
      <c r="L25" s="134">
        <f t="shared" si="5"/>
        <v>0</v>
      </c>
      <c r="M25" s="134">
        <f t="shared" si="1"/>
        <v>1004960.7799999999</v>
      </c>
      <c r="O25" s="134"/>
      <c r="P25" s="134"/>
      <c r="Q25" s="134"/>
      <c r="R25" s="134"/>
      <c r="S25" s="134"/>
      <c r="T25" s="134"/>
      <c r="U25" s="134"/>
      <c r="V25" s="134"/>
      <c r="W25" s="134"/>
      <c r="X25" s="134"/>
    </row>
    <row r="26" spans="1:24" x14ac:dyDescent="0.2">
      <c r="A26" s="137" t="s">
        <v>374</v>
      </c>
    </row>
    <row r="27" spans="1:24" s="123" customFormat="1" ht="15" customHeight="1" x14ac:dyDescent="0.2">
      <c r="A27" s="138"/>
      <c r="B27" s="138"/>
      <c r="C27" s="138"/>
      <c r="D27" s="138"/>
      <c r="E27" s="138"/>
    </row>
    <row r="28" spans="1:24" s="123" customFormat="1" ht="15" customHeight="1" x14ac:dyDescent="0.2">
      <c r="A28" s="138"/>
      <c r="B28" s="138"/>
      <c r="C28" s="138"/>
      <c r="D28" s="138"/>
      <c r="E28" s="138"/>
    </row>
    <row r="29" spans="1:24" s="123" customFormat="1" ht="12.75" customHeight="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</sheetData>
  <mergeCells count="10">
    <mergeCell ref="O10:O11"/>
    <mergeCell ref="P10:X10"/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" right="0" top="0" bottom="0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FS pažyma</vt:lpstr>
      <vt:lpstr>FBA!Print_Titles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ryryryry</dc:creator>
  <cp:lastModifiedBy>ryryryry</cp:lastModifiedBy>
  <cp:lastPrinted>2020-10-15T12:34:11Z</cp:lastPrinted>
  <dcterms:created xsi:type="dcterms:W3CDTF">2009-07-20T14:30:53Z</dcterms:created>
  <dcterms:modified xsi:type="dcterms:W3CDTF">2020-11-11T14:29:24Z</dcterms:modified>
</cp:coreProperties>
</file>